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161" i="1" l="1"/>
  <c r="G146" i="1"/>
  <c r="G131" i="1"/>
  <c r="G139" i="1" s="1"/>
  <c r="G95" i="1"/>
  <c r="G92" i="1"/>
  <c r="G84" i="1"/>
  <c r="G75" i="1"/>
  <c r="G5" i="1"/>
  <c r="G13" i="1" s="1"/>
  <c r="G22" i="1" s="1"/>
  <c r="G90" i="1" l="1"/>
  <c r="G184" i="1"/>
  <c r="G157" i="1"/>
  <c r="G163" i="1" l="1"/>
</calcChain>
</file>

<file path=xl/sharedStrings.xml><?xml version="1.0" encoding="utf-8"?>
<sst xmlns="http://schemas.openxmlformats.org/spreadsheetml/2006/main" count="1180" uniqueCount="471">
  <si>
    <t>Спецификация оборудования</t>
  </si>
  <si>
    <t>№</t>
  </si>
  <si>
    <t>Модель</t>
  </si>
  <si>
    <t>Производитель, страна</t>
  </si>
  <si>
    <t>Описание</t>
  </si>
  <si>
    <t>Габариты, мм</t>
  </si>
  <si>
    <t>Мощн.,кВт</t>
  </si>
  <si>
    <t>Напр.,В</t>
  </si>
  <si>
    <t>Подвод воды и канализации</t>
  </si>
  <si>
    <t>овощной цех</t>
  </si>
  <si>
    <t>2</t>
  </si>
  <si>
    <t>Картофелечистка PP 8 EXPO TF 40303003</t>
  </si>
  <si>
    <t>SIRMAN Италия</t>
  </si>
  <si>
    <t>200 кг/ч, вместимость 8 кг</t>
  </si>
  <si>
    <t>х.в. d 1/2", K d 50 мм</t>
  </si>
  <si>
    <t>3</t>
  </si>
  <si>
    <t>Фильтр к подставке д/картофелечист.PP 4-8 40300057</t>
  </si>
  <si>
    <t xml:space="preserve"> </t>
  </si>
  <si>
    <t>4</t>
  </si>
  <si>
    <t>Подставка для картофелечистки PP4-8 EXPO 40300050</t>
  </si>
  <si>
    <t>нерж.сталь</t>
  </si>
  <si>
    <t>5</t>
  </si>
  <si>
    <t>Подтоварник П 9/6</t>
  </si>
  <si>
    <t>РОССИЯ Россия</t>
  </si>
  <si>
    <t>зготовлен из шлифованной  нерж. стали и профильной трубы 40х40</t>
  </si>
  <si>
    <t>6</t>
  </si>
  <si>
    <t>Подтоварник П 8/6</t>
  </si>
  <si>
    <t>изготовлен из шлифованной  нерж. стали и профильной трубы 40х40</t>
  </si>
  <si>
    <t>7</t>
  </si>
  <si>
    <t>Стеллаж СНС 10/6-4</t>
  </si>
  <si>
    <t>полностью нерж. сталь, ножки профильная труба 20х40,  4 сплошные полки</t>
  </si>
  <si>
    <t>8</t>
  </si>
  <si>
    <t>Стол д/сбора отходов СО9/6</t>
  </si>
  <si>
    <t>полностью нерж. сталь, отверстие слева, без борта</t>
  </si>
  <si>
    <t>9</t>
  </si>
  <si>
    <t>Бак д/мусора AV4664</t>
  </si>
  <si>
    <t>FORCAR Италия</t>
  </si>
  <si>
    <t>нерж.сталь, 70 л, с крышкой , колеса, бак с ручками</t>
  </si>
  <si>
    <t>d 400 h 600</t>
  </si>
  <si>
    <t>12</t>
  </si>
  <si>
    <t>Стол рабочий с бортом и полкой СП 16/6 сварной</t>
  </si>
  <si>
    <t>имп. нерж.сталь, каркас профильная труба 40*40 мм, ножки регулир. по высоте</t>
  </si>
  <si>
    <t>13</t>
  </si>
  <si>
    <t>Полка настенная открытая ПС 16/3</t>
  </si>
  <si>
    <t>полностью нерж. сталь.</t>
  </si>
  <si>
    <t>14А</t>
  </si>
  <si>
    <t>Овощерезка CL-30 MN</t>
  </si>
  <si>
    <t>ROBOT COUPE Франция</t>
  </si>
  <si>
    <t>производ. 80 кг/ч, корпус нерж. сталь, крышка ABS пластик,  2 загрузочных отверстий,1 скорость 375 об/мин, поставляется без дисков, 15 кг</t>
  </si>
  <si>
    <t>Набор дисков 1945 (6 дисков) для CL30</t>
  </si>
  <si>
    <t>слайсер 2 мм, слайсер 4 мм,терка 2 мм,соломка 4*4 мм, для кубиков: слайсер 10 мм, решетка  10*10 мм</t>
  </si>
  <si>
    <t>14</t>
  </si>
  <si>
    <t>Рукомойник настенный 390*385*250</t>
  </si>
  <si>
    <t>KAMIK Россия</t>
  </si>
  <si>
    <t>нерж.сталь, настенный, смеситель, выпуск с переливом, глубина мойки 150 мм</t>
  </si>
  <si>
    <t>х.в., г.в. d 1/2", К d 50 мм</t>
  </si>
  <si>
    <t>Душ со смесителем DOC2/2R</t>
  </si>
  <si>
    <t>EMMEPI Италия</t>
  </si>
  <si>
    <t>Душ с гусаком , диаметр труба 200 мм, резьбовое соединение 3/4</t>
  </si>
  <si>
    <t>L=1200</t>
  </si>
  <si>
    <t>х.в. г.в. 3/4</t>
  </si>
  <si>
    <t>ванна цельнотянутая, размер гнезда 400х400х250,  имп. нерж. сталь, каркас профильная труба 40*40 мм, конструкция сварная.</t>
  </si>
  <si>
    <t>BARTSCHER Германия</t>
  </si>
  <si>
    <t>Полностью нерж. сталь, масложировые фильтры.</t>
  </si>
  <si>
    <t>Водонагреватель проточный DHF 15C</t>
  </si>
  <si>
    <t>STIEBEL ELTRON Германия</t>
  </si>
  <si>
    <t>две ступени мощности (половинная ил полная мощность)</t>
  </si>
  <si>
    <t>х.в., г.в. d 1/2",</t>
  </si>
  <si>
    <t>Горячий цех+ раздаточная</t>
  </si>
  <si>
    <t>361</t>
  </si>
  <si>
    <t>Прилавок для столовых приборов ПСП-70К</t>
  </si>
  <si>
    <t>ЧУВАШТОРГТЕХНИКА Россия</t>
  </si>
  <si>
    <t>нерж. сталь, полка д/подносов, 3 GN1/3 для столовых приборов, вес 32 кг</t>
  </si>
  <si>
    <t>364</t>
  </si>
  <si>
    <t>Модуль поворотный МП-90К</t>
  </si>
  <si>
    <t>внешний радиус 90 град, вес 35 кг</t>
  </si>
  <si>
    <t>366</t>
  </si>
  <si>
    <t>Мармит 2-х блюд ЭМК-70К паровой</t>
  </si>
  <si>
    <t>две полки, подсветка, с гастроемкостями, 1120 мм, вес 96 кг</t>
  </si>
  <si>
    <t>362</t>
  </si>
  <si>
    <t>Прилавок для горячих напитков ПГН-70К</t>
  </si>
  <si>
    <t>нейтральный стол, 1120мм, вес 65 кг</t>
  </si>
  <si>
    <t>Поверхность рабочая PN35L7 260070</t>
  </si>
  <si>
    <t>TECNOINOX Италия</t>
  </si>
  <si>
    <t>нерж.сталь, настольная, вес 13 кг</t>
  </si>
  <si>
    <t>Плита электрическая сплош. поверхность PP70E7 260370</t>
  </si>
  <si>
    <t>настольная, сплошная поверхность 650*570 мм, 4 зоны нагрева по 2 кВт, вес 69 кг</t>
  </si>
  <si>
    <t>Стенд закрытый VNP105L7 260325</t>
  </si>
  <si>
    <t>3 двери, ножки регулируются в высоту 150/200 мм, проемы размером д/GN, вес 22,5 кг</t>
  </si>
  <si>
    <t>Фритюрница электрическая FRS70E7 260345</t>
  </si>
  <si>
    <t>напольная, 2 ванны по 14л, холодная зона,  t до 190 С,  передний слив масла,  2 корзина, 2 крышки для ванны  и емкость д/сбора масла с фильтром в комплекте, вес 63 кг</t>
  </si>
  <si>
    <t>Плита электрическая сплош.пов-ть, духовка PPF70E7 260375</t>
  </si>
  <si>
    <t>сплошная поверхность 650*570 мм, 4 зоны нагрева по 2 кВт, духовой шкаф размером  GN 2/1 (530*655*300 мм), решетка в комплекте, вес 121 кг</t>
  </si>
  <si>
    <t>х.в. d 1/2", К d 50 мм</t>
  </si>
  <si>
    <t>Корзина д/макароноварки (2 GN1/3) 120620</t>
  </si>
  <si>
    <t>2 GN1/3</t>
  </si>
  <si>
    <t>Корзина д/макароноварки  (4 GN1/6) 120625</t>
  </si>
  <si>
    <t>4 GN1/6</t>
  </si>
  <si>
    <t>Корзина д/макароноварки (GN2/3) 120635</t>
  </si>
  <si>
    <t>GN 2/3</t>
  </si>
  <si>
    <t>Стенд закрытый VNP35L7 260310</t>
  </si>
  <si>
    <t>1 дверь, ножки регулируются в высоту 150/200 мм, проемы размером д/GN, вес 12,5 кг</t>
  </si>
  <si>
    <t>292</t>
  </si>
  <si>
    <t>Стол рабочий с бортом и полкой СП 15/7 сварной</t>
  </si>
  <si>
    <t>290</t>
  </si>
  <si>
    <t>Полка-шкаф настенная ПШДК 12/4/6</t>
  </si>
  <si>
    <t>Полностью нерж. сталь, двери-купе, промежуточная  полка.</t>
  </si>
  <si>
    <t>298</t>
  </si>
  <si>
    <t>Пароконвектомат CM101 с душем</t>
  </si>
  <si>
    <t>RATIONAL Германия</t>
  </si>
  <si>
    <t>нерж.сталь, вместимость, 10 GN 1/1, продольная загрузка, механическое управление, 5 режимов работы: конвекция, пар, конвекция+пар, низкотемпературный пар, регенерация Finishing; температурный зонд, cool down (быстрое охлаждение рабочей камеры), таймер, ци</t>
  </si>
  <si>
    <t>х.в. d 3/4", К d 50 мм</t>
  </si>
  <si>
    <t>Стенд для пароконвектомата Rational 61/101</t>
  </si>
  <si>
    <t>нерж. сталь, 14 направляющих для GN 1/1</t>
  </si>
  <si>
    <t>Водоумягчитель LT12</t>
  </si>
  <si>
    <t>CMA Италия</t>
  </si>
  <si>
    <t>на 12 л</t>
  </si>
  <si>
    <t>Зонт пристенный ЗВП-1111 (1100х1100х450)</t>
  </si>
  <si>
    <t>Очиститель специальный 10 л</t>
  </si>
  <si>
    <t>Пульверизатор д/ручной очистки 6004.0100</t>
  </si>
  <si>
    <t>Решетка для кур-гриль 1/1GN на 8 шт. 6035.1006</t>
  </si>
  <si>
    <t>на 8 штук</t>
  </si>
  <si>
    <t>Решетка-гриль 6035.1017</t>
  </si>
  <si>
    <t>обеспечивае узор "гриля" на продуктах, специальное антипригарное покрытие препятствует прилипанию продуктов</t>
  </si>
  <si>
    <t>298А</t>
  </si>
  <si>
    <t>Зонт вытяжной</t>
  </si>
  <si>
    <t>297</t>
  </si>
  <si>
    <t>Полка настенная открытая ПС 11/3</t>
  </si>
  <si>
    <t>296</t>
  </si>
  <si>
    <t>Ванна моечная 1-секционная со столом  ВЦР1 12/7 сварная</t>
  </si>
  <si>
    <t>ванна цельнотянутая, размер гнезда 500*500*300,  имп. нерж. сталь, каркас профильная труба 40*40 мм, конструкция сварная.</t>
  </si>
  <si>
    <t>Смеситель врезной</t>
  </si>
  <si>
    <t xml:space="preserve">  Россия</t>
  </si>
  <si>
    <t>287</t>
  </si>
  <si>
    <t>Стол холодильный ТLM 3A (GN1/1) с бортом</t>
  </si>
  <si>
    <t>DESMON Италия</t>
  </si>
  <si>
    <t>нерж.сталь, 3 двери, 400 л, температура -2+8С при t +43 C, 155 кг</t>
  </si>
  <si>
    <t>288</t>
  </si>
  <si>
    <t>Полка-шкаф настенная ПШДК 15/4/6</t>
  </si>
  <si>
    <t>Полностью нерж. сталь, двери-купе, промежуточная полка.</t>
  </si>
  <si>
    <t>294</t>
  </si>
  <si>
    <t>Шкаф морозильный IB7A</t>
  </si>
  <si>
    <t>объем 650 л,  t -10/-25 С,  при t +43 C, вентилируемый, автомат. разморозка, снаружи нерж. сталь, 1 глухая дверь, 3 полки, электронный блок управления, 125 кг</t>
  </si>
  <si>
    <t>295</t>
  </si>
  <si>
    <t>Шкаф холодильный IM7A</t>
  </si>
  <si>
    <t>объем 650 л,  t -2/+8 С,  при t +43 C, вентилируемый, автомат. разморозка, снаружи нерж. сталь, 1 глухая дверь, 3 полки, электронный блок управления, 105 кг</t>
  </si>
  <si>
    <t>293</t>
  </si>
  <si>
    <t>Стеллаж СНС 10/5-4</t>
  </si>
  <si>
    <t>полностью нерж. сталь , ножки профильная труба 20х40,  4 сплошные полки</t>
  </si>
  <si>
    <t>моечная кухоной посуды</t>
  </si>
  <si>
    <t>313а</t>
  </si>
  <si>
    <t>313</t>
  </si>
  <si>
    <t>Стол  д/сбора отходов СО15/7</t>
  </si>
  <si>
    <t>64</t>
  </si>
  <si>
    <t>Ванна моечная 2-секционная ВС 2/600Н</t>
  </si>
  <si>
    <t>2 секции , глубина мойки 450 мм, ванны сварные , каркас нерж.сталь разборный.</t>
  </si>
  <si>
    <t>65</t>
  </si>
  <si>
    <t>Смеситель (Mixer tap F+shower B)</t>
  </si>
  <si>
    <t xml:space="preserve">  Италия</t>
  </si>
  <si>
    <t>Смеситель , поворотный гусак, душ, крепление настенное</t>
  </si>
  <si>
    <t>61</t>
  </si>
  <si>
    <t>холодный цех</t>
  </si>
  <si>
    <t>323</t>
  </si>
  <si>
    <t>Стол рабочий с бортом и полкой СП 7/7 сварной</t>
  </si>
  <si>
    <t>322</t>
  </si>
  <si>
    <t>320</t>
  </si>
  <si>
    <t>Стол рабочий с бортом и полкой СП 10/7 сварной</t>
  </si>
  <si>
    <t>321</t>
  </si>
  <si>
    <t>328</t>
  </si>
  <si>
    <t>Ванна моечная 1-секционная ВЦ1 6/7св.</t>
  </si>
  <si>
    <t>ванна цельнотянутая, размер гнезда 400х400х250,  имп. нерж. сталь, каркас профильная труба 40*40 мм, конструкция сварная</t>
  </si>
  <si>
    <t>319</t>
  </si>
  <si>
    <t>318</t>
  </si>
  <si>
    <t>329</t>
  </si>
  <si>
    <t>326</t>
  </si>
  <si>
    <t>Куттер С6 VV 40801502P</t>
  </si>
  <si>
    <t>объем чаши 5.3 л, вместимость продукта 3.1 л, две скорости до 2600 об/мин</t>
  </si>
  <si>
    <t>327</t>
  </si>
  <si>
    <t>Слайсер LUSSO 22 GS</t>
  </si>
  <si>
    <t>RGV Италия</t>
  </si>
  <si>
    <t>наклонный нож диаметром 220 мм, всроенное затачивающие устройство, толщина нарезки до 14 мм</t>
  </si>
  <si>
    <t>332</t>
  </si>
  <si>
    <t>325</t>
  </si>
  <si>
    <t>кондитерский цех</t>
  </si>
  <si>
    <t>Полка-шкаф настенная ПШДК 10/4/6</t>
  </si>
  <si>
    <t xml:space="preserve">РОССИЯ  </t>
  </si>
  <si>
    <t>232</t>
  </si>
  <si>
    <t>157</t>
  </si>
  <si>
    <t>Шкаф холодильный BEV PR 40</t>
  </si>
  <si>
    <t>MONDIAL ELITE Италия</t>
  </si>
  <si>
    <t>Стеклянная дверь, корпус из пластифицированной стали, внутренняя отделка - из пластика, 5 уровней, температурный режим +3...+10° С, внутренний объем 380 л, регулируемый термостат, подсветка.</t>
  </si>
  <si>
    <t>Полностью нерж. сталь, масложировые фильтры, подсветка.</t>
  </si>
  <si>
    <t>130</t>
  </si>
  <si>
    <t>Стол кондитерский СКБ 20/7</t>
  </si>
  <si>
    <t>каркас нерж.сталь труба 40х40,  столешница наборный бук толщина 40 мм.</t>
  </si>
  <si>
    <t>131</t>
  </si>
  <si>
    <t>132</t>
  </si>
  <si>
    <t>Весы электронные AD-2.5</t>
  </si>
  <si>
    <t>CAS Южная Корея</t>
  </si>
  <si>
    <t>предел взвешивания 2.5кг, цена повер. деления 0,5 г, жидкокристал. дисплей , платформа нерж.сталь, размер платформы 350*325*105 мм, вес 4,7 кг</t>
  </si>
  <si>
    <t>132А</t>
  </si>
  <si>
    <t>Тележка-шпилька д/печи E4</t>
  </si>
  <si>
    <t>BAKE OFF Италия</t>
  </si>
  <si>
    <t>нерж.сталь, 15 уровней, для листов 600*400 мм, на колесах</t>
  </si>
  <si>
    <t>h 1665</t>
  </si>
  <si>
    <t>145</t>
  </si>
  <si>
    <t>Печь подовая 3-камерная DC-31 (под 160 мм)</t>
  </si>
  <si>
    <t>SVEBA DAHLEN Швеция</t>
  </si>
  <si>
    <t xml:space="preserve">3 камеры, h = 160 мм, вместимость каждой камеры 2*600*400 мм, корпус нерж.сталь,  t +300 С, дверь  с окошком из закаленного стекла при открывании убирается внутрь камеры, встроенная подсветка камеры и каждой двери, таймер на 55 мин, раздельное управление </t>
  </si>
  <si>
    <t>х.в.d 3/4 ",К d 50 мм</t>
  </si>
  <si>
    <t>Стенд д/печи серии DC-3</t>
  </si>
  <si>
    <t>Нерж. сталь с полкой.</t>
  </si>
  <si>
    <t>Колеса для печи типа DC</t>
  </si>
  <si>
    <t>2 колеса  блокируются</t>
  </si>
  <si>
    <t>Козырек вытяжной  д/печи типа DC-3</t>
  </si>
  <si>
    <t xml:space="preserve">SVEBA DAHLEN  </t>
  </si>
  <si>
    <t>нерж.сталь, собирает пар , если дверца печи открыта</t>
  </si>
  <si>
    <t>Быстрый разогрев (turbo star) для 1 камеры</t>
  </si>
  <si>
    <t>Позволяет быстрее разогревать печь до температуры посадки, уменьшая время нагрева. Автоматически выключается при достижении установленной температуры.</t>
  </si>
  <si>
    <t>Лист подовый 600х400х1.4 60304-007</t>
  </si>
  <si>
    <t>алюминий</t>
  </si>
  <si>
    <t>126а</t>
  </si>
  <si>
    <t>Тестомес 2-х скоростной S40 TF съемная дежа</t>
  </si>
  <si>
    <t>GAM Италия</t>
  </si>
  <si>
    <t>объем дежи 41л, вместимость 35 кг теста,  двухскоростной, съемная дежа  и крюк нерж. сталь,таймер, 102 кг</t>
  </si>
  <si>
    <t>126</t>
  </si>
  <si>
    <t>Миксер планетарный IP60 TF</t>
  </si>
  <si>
    <t>FIMAR Италия</t>
  </si>
  <si>
    <t>дежа нерж.сталь 60 л, 3 насадки -крюк, венчик, лопатка, 3 скорости 99/176/320 об/мин, таймер от 0 до 15 мин, механическое опускание дежи,  вес 270 кг</t>
  </si>
  <si>
    <t>мясо-рыбный цех</t>
  </si>
  <si>
    <t>39</t>
  </si>
  <si>
    <t>40</t>
  </si>
  <si>
    <t>41</t>
  </si>
  <si>
    <t>43</t>
  </si>
  <si>
    <t>Стол холодильный TSM 3</t>
  </si>
  <si>
    <t>полнстью нерж. сталь , температурный режим -2С/+8С при t +43 C, объем 400 литров, 3 двери .160 кг.</t>
  </si>
  <si>
    <t>44</t>
  </si>
  <si>
    <t>45</t>
  </si>
  <si>
    <t>Полка настенная открытая ПС 10/4</t>
  </si>
  <si>
    <t>47</t>
  </si>
  <si>
    <t>Полка-шкаф настенная ПШДК 9/4/6</t>
  </si>
  <si>
    <t>Нерж.сталь, двери-купе.</t>
  </si>
  <si>
    <t>49а</t>
  </si>
  <si>
    <t>49</t>
  </si>
  <si>
    <t>Мясорубка ТС/22 UNGER ST/ST TF</t>
  </si>
  <si>
    <t>EVEREST Италия</t>
  </si>
  <si>
    <t>производительность 280кг/ч, ножи- унгер(нерж.сталь), вентилируемый мотор</t>
  </si>
  <si>
    <t>46</t>
  </si>
  <si>
    <t>Полка д/разделочных досок ПКД-600</t>
  </si>
  <si>
    <t xml:space="preserve">Россия  </t>
  </si>
  <si>
    <t>вес 9,1 кг., на 9 досок.</t>
  </si>
  <si>
    <t>48</t>
  </si>
  <si>
    <t>Полка-шкаф настенная ПШДК 14/4/6</t>
  </si>
  <si>
    <t>42</t>
  </si>
  <si>
    <t>Стол холодильный TSM 2</t>
  </si>
  <si>
    <t>нерж. сталь,t -2С/+8С , рабочая температура до  t +43 C, объем 260 литров, 2 двери . 115 кг</t>
  </si>
  <si>
    <t>330</t>
  </si>
  <si>
    <t>холодильные камеры</t>
  </si>
  <si>
    <t>POLAIR Россия-Италия</t>
  </si>
  <si>
    <t>Завеса д/низкотемпературной камеры 1100*1860</t>
  </si>
  <si>
    <t>POLAIR Россия</t>
  </si>
  <si>
    <t>RIVA-COLD Италия</t>
  </si>
  <si>
    <t>SIMAG Италия</t>
  </si>
  <si>
    <t>Соковыжималка д/цитрусовых APOLLO VVс приж65205102</t>
  </si>
  <si>
    <t>CE, с прижимом, хромир.корпус, 2 скорости 280/750 об/мин, 3,5 кг</t>
  </si>
  <si>
    <t>Миксер д/коктейлей SIRIO 1 VV нерж 65513602</t>
  </si>
  <si>
    <t>CE, 1 стакан нерж. сталь. 0,9 л, корпус хром, 2 скорости 4000/14000 об/мин.</t>
  </si>
  <si>
    <t>Блендер 1G919 1 стакан нерж.ст.</t>
  </si>
  <si>
    <t>HAMILTON BEACH США</t>
  </si>
  <si>
    <t>стакан из нерж. стали 0,9л, 2 скорости, для приготовления фруктовых и алкогольных коктелей со льдом, вес 3 кг</t>
  </si>
  <si>
    <t>Кофемолка К6.4А</t>
  </si>
  <si>
    <t>автоматическая, оснашена счетчиком порций, дозатор порций 5-9 г, производ-ть 11 кг/ч, бункер 1,6 кг, скорость 1300 об/мин</t>
  </si>
  <si>
    <t>Кофемашина NEW EK 1 GR автомат</t>
  </si>
  <si>
    <t>LA SPAZIALE Италия</t>
  </si>
  <si>
    <t>1 группа, автомат, объем бойлера 3 л,  d рожка 52 мм, электронное управление,  2 отвода для пара (каппучино), отвод для горячей воды, програмир. порции горячей воды, хромированное покрытие</t>
  </si>
  <si>
    <t>Стол холодильный EBFI-1500 with lock</t>
  </si>
  <si>
    <t>COMERSA Испания</t>
  </si>
  <si>
    <t>нерж. сталь, с мойкой, 2 глухие двери, 1 ящик, t +2/+6 C, объем 191 л, с бортом, ножки регулируемые по высоте, вентил., замок, агрегат справа, мойка справа</t>
  </si>
  <si>
    <t xml:space="preserve"> х.в.,г.в. d 1/2", К 50 мм</t>
  </si>
  <si>
    <t>350</t>
  </si>
  <si>
    <t>Шкаф  д/одежды ШР 22</t>
  </si>
  <si>
    <t>LINKOS Россия</t>
  </si>
  <si>
    <t>металлический, 2 секции, 2 двери, внутри каждого отделения полка под головной убор, одна полка под сменную обувь, перекладина и 2 крючка, замок на кажую дверь</t>
  </si>
  <si>
    <t>Итого:</t>
  </si>
  <si>
    <t>Витрина кондитерская SAGA-90-M дуб</t>
  </si>
  <si>
    <t>NORPE Финляндия</t>
  </si>
  <si>
    <t>площ.выкладки 1,5 кв. м, темп. +2/+8 С, 3 стекл.полки  + нижняя , подсветка на каждой полке, гнутое стекло, отделка под дуб, встроенный холодильный агрегат</t>
  </si>
  <si>
    <t>178</t>
  </si>
  <si>
    <t>Аппарат д/горячего шоколада СI 2080/8</t>
  </si>
  <si>
    <t>VEMA Италия</t>
  </si>
  <si>
    <t>корпус поликорбанат (цвет-коричневый), съемная чаша  нерж.сталь V=8 л, краник, каплесборник, вентил. система</t>
  </si>
  <si>
    <t>179</t>
  </si>
  <si>
    <t>182</t>
  </si>
  <si>
    <t>183</t>
  </si>
  <si>
    <t>184</t>
  </si>
  <si>
    <t>180</t>
  </si>
  <si>
    <t>185</t>
  </si>
  <si>
    <t>Кофемашина NEW EP 3 GR полуавтомат</t>
  </si>
  <si>
    <t>3 группы, полуавтомат, объем бойлера 15л, d рожка 52 мм, электронное управление,  2 отвода для пара (каппучино), отвод для горячей воды,  хромированное покрытие</t>
  </si>
  <si>
    <t>185а</t>
  </si>
  <si>
    <t>176</t>
  </si>
  <si>
    <t>Льдогенератор SD40 AIR</t>
  </si>
  <si>
    <t>43 кг/сутки, бункер 17кг, корп. нерж. сталь, встроен. система очистки, верт. помпа, двойная система разморозки, воздушное охлаждение, вес 33 кг</t>
  </si>
  <si>
    <t>170</t>
  </si>
  <si>
    <t>76</t>
  </si>
  <si>
    <t>Макароноварка CP70E7 260335</t>
  </si>
  <si>
    <t>напольная, 2 ванны по 23 л (для 1/3GN, 2/3GN, 1/6 GN h 200 мм), кран, вес 64 кг</t>
  </si>
  <si>
    <t>77</t>
  </si>
  <si>
    <t>78</t>
  </si>
  <si>
    <t>79</t>
  </si>
  <si>
    <t>80</t>
  </si>
  <si>
    <t>81</t>
  </si>
  <si>
    <t>Поверхность жарочная FTR70E7 260040</t>
  </si>
  <si>
    <t>настольная, 1/3  рифленая, 2/3 гладкая, бортики защиты от брызг с 4-х сторон, t 50...320C, ванночка д/ сбора жира, вес 69 кг</t>
  </si>
  <si>
    <t>82</t>
  </si>
  <si>
    <t>83</t>
  </si>
  <si>
    <t>84</t>
  </si>
  <si>
    <t>Зонт островной ЗВО-3018 (3000х1800х450) с подсв.</t>
  </si>
  <si>
    <t>Полностью нерж. сталь, масложировые фильтры, подсветка</t>
  </si>
  <si>
    <t>291</t>
  </si>
  <si>
    <t>289</t>
  </si>
  <si>
    <t>Полка настенная открытая ПС 12/4</t>
  </si>
  <si>
    <t>299</t>
  </si>
  <si>
    <t>314</t>
  </si>
  <si>
    <t>315</t>
  </si>
  <si>
    <t>316</t>
  </si>
  <si>
    <t>500*500*1800</t>
  </si>
  <si>
    <t>Стеллаж СНС 5/5-4</t>
  </si>
  <si>
    <t>331</t>
  </si>
  <si>
    <t>Полка настенная открытая ПС 6/4</t>
  </si>
  <si>
    <t>324</t>
  </si>
  <si>
    <t>Стол рабочий с бортом и полкой СП 8/7 сварной</t>
  </si>
  <si>
    <t>146</t>
  </si>
  <si>
    <t>Зонт островной ЗВО-1414 (1400х1400х450)</t>
  </si>
  <si>
    <t>142</t>
  </si>
  <si>
    <t>Печь ротационная E4</t>
  </si>
  <si>
    <t>Нерж.сталь, вместимость 1 тележка 15 листов 600*400 мм, пароувлажнение, электромеханическое управление,  электронный контроль температуры, времени выпечки, t  300 C, вес 670 кг, система крепления телеги - крюк.</t>
  </si>
  <si>
    <t>143</t>
  </si>
  <si>
    <t>36</t>
  </si>
  <si>
    <t>Мукопросеиватель "Каскад"</t>
  </si>
  <si>
    <t>нерж.сталь, 150 кг/ч, вибрационный, объем бункера 40 л</t>
  </si>
  <si>
    <t>37</t>
  </si>
  <si>
    <t>Зонт пристенный ЗВП-808 (800х800х450) с подсв.</t>
  </si>
  <si>
    <t>141</t>
  </si>
  <si>
    <t>Стол кондитерский СКБ 15/7</t>
  </si>
  <si>
    <t>*</t>
  </si>
  <si>
    <t>Бак д/мусора AV4663</t>
  </si>
  <si>
    <t>нерж.сталь, 80 л, с крышкой, с педалью</t>
  </si>
  <si>
    <t>d 400 h 750</t>
  </si>
  <si>
    <t>117</t>
  </si>
  <si>
    <t>объем камеры 8.81 куб м, толщина панели 100 мм, соединение "шип-паз", пол, дверь с системой аварийного выхода</t>
  </si>
  <si>
    <t>118</t>
  </si>
  <si>
    <t>Стеллаж СНС 11/4-4</t>
  </si>
  <si>
    <t>120</t>
  </si>
  <si>
    <t>Весы напольные DL-150</t>
  </si>
  <si>
    <t>электронные, предел взвешивания до 150 кг,  ценаповер. деления 50 г,  жидкокристал. дисплей, размер платформы 345*465, вес 14 кг</t>
  </si>
  <si>
    <t>Камера морозильная/холодильная 2000*2600*2240 КХ-8.81</t>
  </si>
  <si>
    <t>Моноблок низкотемп. /среднетемпературный потолочный SFL006Z011</t>
  </si>
  <si>
    <t>t -15/-25(-5/+5 C) C, объем камеры от 4,8 до 9,9 куб. м,  электронная панель управления, реле максимального давления, дистанционная панель управления (5 м). микровыключатель двери. освещение камеры. выпариватель конденсата. кабель для подключения ТЭНа двери в моде</t>
  </si>
  <si>
    <t>380</t>
  </si>
  <si>
    <t>381</t>
  </si>
  <si>
    <t>382</t>
  </si>
  <si>
    <t>383</t>
  </si>
  <si>
    <t>385</t>
  </si>
  <si>
    <t>Шкаф морозильный барный 700.076 черный</t>
  </si>
  <si>
    <t>объем 40 л, t -10/-20 C, цвет черный</t>
  </si>
  <si>
    <t>386</t>
  </si>
  <si>
    <t>Кофемашина NEW EK 2 GR автомат</t>
  </si>
  <si>
    <t>2 группы, автомат, объем бойлера 10 л, d рожка 52 мм, электронное управление,  2 отвода для пара (каппучино), отвод для горячей воды, програмир. порции горячей воды, хромированное покрытие</t>
  </si>
  <si>
    <t>386а</t>
  </si>
  <si>
    <t>Розлив пива</t>
  </si>
  <si>
    <t xml:space="preserve">раздевалка для персонала </t>
  </si>
  <si>
    <t>кофейня/блинная стойка</t>
  </si>
  <si>
    <t>173</t>
  </si>
  <si>
    <t>174</t>
  </si>
  <si>
    <t>Витрина нейтральная угловая SAGA EA-45-W дуб</t>
  </si>
  <si>
    <t>площадь выкладки 1 м2, 3 полки , подсветка, &lt;45 градусов.</t>
  </si>
  <si>
    <t>177</t>
  </si>
  <si>
    <t>Витрина тепловая Saga-90-H-RST</t>
  </si>
  <si>
    <t xml:space="preserve">NORPE  </t>
  </si>
  <si>
    <t>площ.выкладки 1,5 кв. м, темп. +65-+80 C, 3 стекл.полки  , подсветка на каждой полке, гнутое стекло</t>
  </si>
  <si>
    <t>175</t>
  </si>
  <si>
    <t>Витрина для мороженного J7 Extra</t>
  </si>
  <si>
    <t>FRAMEC Италия</t>
  </si>
  <si>
    <t>гнутое стекло, вместимость гастроёмкостей на 5 л  - 7+7 шт.в 2 ряда: сверху и снизу, ,  t -10/-18 С,  на колёсах, дополнительный резервный объём на 12 GN 5 л с дверцой  со стороны продавца, автоматическая разморозка</t>
  </si>
  <si>
    <t>Гастроёмкость 5 л.</t>
  </si>
  <si>
    <t>Гастроёмкость 5 л., н/ст. 360*165*120.</t>
  </si>
  <si>
    <t>Саладетта</t>
  </si>
  <si>
    <t>Блинница</t>
  </si>
  <si>
    <t>Суши-бар</t>
  </si>
  <si>
    <t>HOSHIZAKI Япония</t>
  </si>
  <si>
    <t>220</t>
  </si>
  <si>
    <t>Витрина для суши HNC-120-AE-R</t>
  </si>
  <si>
    <t>Внутренний объем 42 л, гнутое стекло, прозрачные раздвижные задние створки, 
t = +4° C.</t>
  </si>
  <si>
    <t>221</t>
  </si>
  <si>
    <t>Супница 05-00191</t>
  </si>
  <si>
    <t>NEUMARKER Германия</t>
  </si>
  <si>
    <t>диаметр 400 мм, объем 10 литров, термостат, инфракрасный нагрев, чаша изготовлена из закаленного стекла.</t>
  </si>
  <si>
    <t>222</t>
  </si>
  <si>
    <t>Плита электрическая "тэппан яки" J1</t>
  </si>
  <si>
    <t>EKU Германия</t>
  </si>
  <si>
    <t>нерж.сталь, жарочная поверхность из высококачественной стали, двери купе, одна зона нагрева</t>
  </si>
  <si>
    <t>223</t>
  </si>
  <si>
    <t>Зонт островной ЗВО-1510 (1500х1000х450) с подсв.</t>
  </si>
  <si>
    <t>224</t>
  </si>
  <si>
    <t>Стол холодильный ME-930-S</t>
  </si>
  <si>
    <t>OSCAR ZARZOSA Италия</t>
  </si>
  <si>
    <t>2 двери, гастронормирован под GN 1/1, объем 250 л, темп.режим 0/+10C. нижний холодильный агрегат, без борта</t>
  </si>
  <si>
    <t>225</t>
  </si>
  <si>
    <t>Мармит д/риса A100.265</t>
  </si>
  <si>
    <t>объем 6,5 л, стеклянная крышка</t>
  </si>
  <si>
    <t>226</t>
  </si>
  <si>
    <t>Стол холодильный TLM 2A+door lock (GN1/1)</t>
  </si>
  <si>
    <t>нерж.сталь, 2 двери , замки на каждую дверь, 260литров, температура -2+8С при t +43 C, вес 110 кг, вентилируемый</t>
  </si>
  <si>
    <t>226а</t>
  </si>
  <si>
    <t>226б</t>
  </si>
  <si>
    <t>227</t>
  </si>
  <si>
    <t>238</t>
  </si>
  <si>
    <t>239</t>
  </si>
  <si>
    <t>240</t>
  </si>
  <si>
    <t>91</t>
  </si>
  <si>
    <t>Стол холодильный д/пиццы PTR152A</t>
  </si>
  <si>
    <t>нерж.сталь снаружи, t -2/+8 C при t +43 C, 2 двери, 340 л, 1 нейтральный ящик над агрегатом, рабочая поверхность гранит с бортами по 3 сторонам, охлаждаемый модуль с прямым стеклом без гастроемкостей.</t>
  </si>
  <si>
    <t>Гастроемкость GN1/3-100 BA13100</t>
  </si>
  <si>
    <t>MORI2A Италия</t>
  </si>
  <si>
    <t>Крышка к гастроемкости GN1/3 CP13000</t>
  </si>
  <si>
    <t>поликарбонат</t>
  </si>
  <si>
    <t>91а</t>
  </si>
  <si>
    <t>Полка настенная открытая ПС 15/4</t>
  </si>
  <si>
    <t>91б</t>
  </si>
  <si>
    <t>Пицца-пресс PFD-45</t>
  </si>
  <si>
    <t>PIZZA GROUPE Италия</t>
  </si>
  <si>
    <t>нерж.сталь, вес заготовки 80 - 450 г, d пиццы 45 см, предварительное пропекание</t>
  </si>
  <si>
    <t>92</t>
  </si>
  <si>
    <t>Печь д/пиццы MD6+6</t>
  </si>
  <si>
    <t>2 камеры(700*1050*140) на 6 пицц d = 34 см каждая, каменный под, подсветка, max t 450 C, двери и фронтальная сторона нерж.сталь</t>
  </si>
  <si>
    <t>Стенд для печи MD6+6</t>
  </si>
  <si>
    <t>93</t>
  </si>
  <si>
    <t>Зонт островной ЗВО-1314 (1300х1400х450)</t>
  </si>
  <si>
    <t>итальяский дворик</t>
  </si>
  <si>
    <t>73</t>
  </si>
  <si>
    <t>96</t>
  </si>
  <si>
    <t>Мармит 2-х блюд ЭМК-70М паровой</t>
  </si>
  <si>
    <t>нерж.сталь, две полки, подсветка, с гастроемкостями, время разогрева 25 мин, 100 кг</t>
  </si>
  <si>
    <t>К d 50 мм</t>
  </si>
  <si>
    <t>96а</t>
  </si>
  <si>
    <t>Стол рабочий с полкой СП 6/7</t>
  </si>
  <si>
    <t>98</t>
  </si>
  <si>
    <t>Прилавок горячих напитков ПГН-70М</t>
  </si>
  <si>
    <t>внизу нейтральный шкаф, направляющие для подносов, регулируемые по высоте ножки, 68 кг</t>
  </si>
  <si>
    <t>98а</t>
  </si>
  <si>
    <t>Поверхность тепловая д/пиццы 05-30188</t>
  </si>
  <si>
    <t>Нерж. сталь, t = 0...+60° С, контрольное освещение.</t>
  </si>
  <si>
    <t>99</t>
  </si>
  <si>
    <t>Прилавок холодильный ПВВ (Н)-70М-01</t>
  </si>
  <si>
    <t>нерж.сталь, t +1/+10С, двойная  полка, подсветка, охлаждаемая ванна для гастроемкостей H-85мм, 133 кг</t>
  </si>
  <si>
    <t>286</t>
  </si>
  <si>
    <t>367</t>
  </si>
  <si>
    <t>Прилавок холодильный ПВВ(Н)-70К-03</t>
  </si>
  <si>
    <t>открытый, полка, подсветка, охлаждаемая ванна H-85мм, 1500мм</t>
  </si>
  <si>
    <t>L=1500</t>
  </si>
  <si>
    <t>87</t>
  </si>
  <si>
    <t>Ванна моечная 1-секционная со столом  ВЦР1 10/7 сварная</t>
  </si>
  <si>
    <t>88</t>
  </si>
  <si>
    <t>Стол холодильный TLM2A (GN1/1)</t>
  </si>
  <si>
    <t>нерж.сталь, 2 двери , 260литров, температура -2+8С при t +43 C, вентилируемый</t>
  </si>
  <si>
    <t>89</t>
  </si>
  <si>
    <t>Полка настенная открытая ПС 10/3</t>
  </si>
  <si>
    <t>90</t>
  </si>
  <si>
    <t>Полка настенная открытая ПС 12/3</t>
  </si>
  <si>
    <t>обжерный 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</si>
</sst>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0">
    <numFmt numFmtId="164" formatCode="0.000"/>
    <numFmt numFmtId="165" formatCode="0&quot;*500*1100&quot;"/>
    <numFmt numFmtId="166" formatCode="0&quot;х600х300&quot;"/>
    <numFmt numFmtId="167" formatCode="0&quot;х600х1800&quot;"/>
    <numFmt numFmtId="168" formatCode="0&quot;х600х850&quot;"/>
    <numFmt numFmtId="169" formatCode="0&quot;*600*850&quot;"/>
    <numFmt numFmtId="170" formatCode="0&quot;х300х200&quot;"/>
    <numFmt numFmtId="171" formatCode="0&quot;*304*590&quot;"/>
    <numFmt numFmtId="172" formatCode="0&quot;*385*250&quot;"/>
    <numFmt numFmtId="173" formatCode="0&quot;х1000х450&quot;"/>
    <numFmt numFmtId="174" formatCode="0&quot;*220*130&quot;"/>
    <numFmt numFmtId="175" formatCode="0&quot;х900х450&quot;"/>
    <numFmt numFmtId="176" formatCode="0&quot;*705*1185&quot;"/>
    <numFmt numFmtId="177" formatCode="0&quot;*1030*1440&quot;"/>
    <numFmt numFmtId="178" formatCode="0&quot;*1030*870&quot;"/>
    <numFmt numFmtId="179" formatCode="0&quot;*700*280&quot;"/>
    <numFmt numFmtId="180" formatCode="0&quot;*575*600&quot;"/>
    <numFmt numFmtId="181" formatCode="0&quot;*700*850&quot;"/>
    <numFmt numFmtId="182" formatCode="0&quot;*130*200&quot;"/>
    <numFmt numFmtId="183" formatCode="0&quot;*280*200&quot;"/>
    <numFmt numFmtId="184" formatCode="0&quot;х400х600&quot;"/>
    <numFmt numFmtId="185" formatCode="0&quot;*771*1017&quot;"/>
    <numFmt numFmtId="186" formatCode="0&quot;*630*720&quot;"/>
    <numFmt numFmtId="187" formatCode="0&quot;х1100х450&quot;"/>
    <numFmt numFmtId="188" formatCode="0&quot;х530&quot;"/>
    <numFmt numFmtId="189" formatCode="0&quot;*530&quot;"/>
    <numFmt numFmtId="190" formatCode="0&quot;х700х850&quot;"/>
    <numFmt numFmtId="191" formatCode="0&quot;*715*2050&quot;"/>
    <numFmt numFmtId="192" formatCode="0&quot;х500х1800&quot;"/>
    <numFmt numFmtId="193" formatCode="0&quot;*320*320&quot;"/>
    <numFmt numFmtId="194" formatCode="0&quot;*448*335&quot;"/>
    <numFmt numFmtId="195" formatCode="0&quot;*620*1865&quot;"/>
    <numFmt numFmtId="196" formatCode="0&quot;*325*105&quot;"/>
    <numFmt numFmtId="197" formatCode="0&quot;*1190*1245&quot;"/>
    <numFmt numFmtId="198" formatCode="0&quot;*400*1,4&quot;"/>
    <numFmt numFmtId="199" formatCode="0&quot;*800*800&quot;"/>
    <numFmt numFmtId="200" formatCode="0&quot;*830*1300&quot;"/>
    <numFmt numFmtId="201" formatCode="0&quot;х400х200&quot;"/>
    <numFmt numFmtId="202" formatCode="0&quot;*400*600&quot;"/>
    <numFmt numFmtId="203" formatCode="0&quot;x240x400&quot;"/>
    <numFmt numFmtId="204" formatCode="0&quot;х350х300&quot;"/>
    <numFmt numFmtId="205" formatCode="0&quot;*1860&quot;"/>
    <numFmt numFmtId="206" formatCode="0&quot;*265*385&quot;"/>
    <numFmt numFmtId="207" formatCode="0&quot;*195*485&quot;"/>
    <numFmt numFmtId="208" formatCode="0&quot;*350*590&quot;"/>
    <numFmt numFmtId="209" formatCode="0&quot;*550*460&quot;"/>
    <numFmt numFmtId="210" formatCode="0&quot;*605*850/950&quot;"/>
    <numFmt numFmtId="211" formatCode="0&quot;*500*1850&quot;"/>
    <numFmt numFmtId="212" formatCode="0&quot;*770*1256&quot;"/>
    <numFmt numFmtId="213" formatCode="0&quot;*320*500&quot;"/>
    <numFmt numFmtId="214" formatCode="0&quot;*570*720(130)&quot;"/>
    <numFmt numFmtId="215" formatCode="0.0"/>
    <numFmt numFmtId="216" formatCode="0&quot;х400х1800&quot;"/>
    <numFmt numFmtId="217" formatCode="0&quot;х1800х450&quot;"/>
    <numFmt numFmtId="218" formatCode="0&quot;х1400х450&quot;"/>
    <numFmt numFmtId="219" formatCode="0&quot;*1390*2320&quot;"/>
    <numFmt numFmtId="220" formatCode="0&quot;*560*800&quot;"/>
    <numFmt numFmtId="221" formatCode="0&quot;х800х450&quot;"/>
    <numFmt numFmtId="222" formatCode="0&quot;*2600*2240&quot;"/>
    <numFmt numFmtId="223" formatCode="0&quot;х558х765&quot;"/>
    <numFmt numFmtId="224" formatCode="0&quot;*620*730&quot;"/>
    <numFmt numFmtId="225" formatCode="0&quot;*455*500&quot;"/>
    <numFmt numFmtId="226" formatCode="0&quot;х715х1256&quot;"/>
    <numFmt numFmtId="227" formatCode="0&quot;*770*1250&quot;"/>
    <numFmt numFmtId="228" formatCode="0&quot;*687*1224&quot;"/>
    <numFmt numFmtId="229" formatCode="0&quot;*165*120&quot;"/>
    <numFmt numFmtId="230" formatCode="0&quot;*345*280&quot;"/>
    <numFmt numFmtId="231" formatCode="0&quot;х400х100&quot;"/>
    <numFmt numFmtId="232" formatCode="0&quot;*700*780&quot;"/>
    <numFmt numFmtId="233" formatCode="0&quot;*700*900&quot;"/>
    <numFmt numFmtId="234" formatCode="0&quot;*300*260&quot;"/>
    <numFmt numFmtId="235" formatCode="0&quot;х800х1385&quot;"/>
    <numFmt numFmtId="236" formatCode="0&quot;*175*100&quot;"/>
    <numFmt numFmtId="237" formatCode="0&quot;*175&quot;"/>
    <numFmt numFmtId="238" formatCode="0&quot;*630*825&quot;"/>
    <numFmt numFmtId="239" formatCode="0&quot;*1310*740&quot;"/>
    <numFmt numFmtId="240" formatCode="0&quot;*1200*910&quot;"/>
    <numFmt numFmtId="241" formatCode="0&quot;*1040*1375&quot;"/>
    <numFmt numFmtId="242" formatCode="0&quot;х1040х850&quot;"/>
    <numFmt numFmtId="243" formatCode="0&quot;х500х90&quot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" fontId="4" fillId="2" borderId="8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5" xfId="0" applyFont="1" applyFill="1" applyBorder="1" applyAlignment="1">
      <alignment horizontal="center" vertical="top" wrapText="1"/>
    </xf>
    <xf numFmtId="166" fontId="4" fillId="2" borderId="5" xfId="0" applyNumberFormat="1" applyFont="1" applyFill="1" applyBorder="1" applyAlignment="1">
      <alignment horizontal="center" vertical="top" wrapText="1"/>
    </xf>
    <xf numFmtId="167" fontId="4" fillId="2" borderId="5" xfId="0" applyNumberFormat="1" applyFont="1" applyFill="1" applyBorder="1" applyAlignment="1">
      <alignment horizontal="center" vertical="top" wrapText="1"/>
    </xf>
    <xf numFmtId="168" fontId="4" fillId="2" borderId="5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wrapText="1"/>
    </xf>
    <xf numFmtId="169" fontId="4" fillId="2" borderId="5" xfId="0" applyNumberFormat="1" applyFont="1" applyFill="1" applyBorder="1" applyAlignment="1">
      <alignment horizontal="center" vertical="top" wrapText="1"/>
    </xf>
    <xf numFmtId="170" fontId="4" fillId="2" borderId="5" xfId="0" applyNumberFormat="1" applyFont="1" applyFill="1" applyBorder="1" applyAlignment="1">
      <alignment horizontal="center" vertical="top" wrapText="1"/>
    </xf>
    <xf numFmtId="171" fontId="4" fillId="2" borderId="5" xfId="0" applyNumberFormat="1" applyFont="1" applyFill="1" applyBorder="1" applyAlignment="1">
      <alignment horizontal="center" vertical="top" wrapText="1"/>
    </xf>
    <xf numFmtId="172" fontId="4" fillId="2" borderId="5" xfId="0" applyNumberFormat="1" applyFont="1" applyFill="1" applyBorder="1" applyAlignment="1">
      <alignment horizontal="center"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81" fontId="4" fillId="2" borderId="5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/>
    </xf>
    <xf numFmtId="1" fontId="4" fillId="2" borderId="5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/>
    </xf>
    <xf numFmtId="1" fontId="4" fillId="2" borderId="8" xfId="0" applyNumberFormat="1" applyFont="1" applyFill="1" applyBorder="1" applyAlignment="1">
      <alignment horizontal="right" vertical="top"/>
    </xf>
    <xf numFmtId="0" fontId="4" fillId="0" borderId="0" xfId="0" applyFont="1" applyAlignment="1"/>
    <xf numFmtId="185" fontId="4" fillId="2" borderId="5" xfId="0" applyNumberFormat="1" applyFont="1" applyFill="1" applyBorder="1" applyAlignment="1">
      <alignment horizontal="center" vertical="top" wrapText="1"/>
    </xf>
    <xf numFmtId="186" fontId="4" fillId="2" borderId="5" xfId="0" applyNumberFormat="1" applyFont="1" applyFill="1" applyBorder="1" applyAlignment="1">
      <alignment horizontal="center" vertical="top" wrapText="1"/>
    </xf>
    <xf numFmtId="187" fontId="4" fillId="2" borderId="5" xfId="0" applyNumberFormat="1" applyFont="1" applyFill="1" applyBorder="1" applyAlignment="1">
      <alignment horizontal="center" vertical="top" wrapText="1"/>
    </xf>
    <xf numFmtId="188" fontId="4" fillId="2" borderId="5" xfId="0" applyNumberFormat="1" applyFont="1" applyFill="1" applyBorder="1" applyAlignment="1">
      <alignment horizontal="center" vertical="top" wrapText="1"/>
    </xf>
    <xf numFmtId="189" fontId="4" fillId="2" borderId="5" xfId="0" applyNumberFormat="1" applyFont="1" applyFill="1" applyBorder="1" applyAlignment="1">
      <alignment horizontal="center" vertical="top" wrapText="1"/>
    </xf>
    <xf numFmtId="190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right" vertical="top" wrapText="1"/>
    </xf>
    <xf numFmtId="184" fontId="4" fillId="2" borderId="5" xfId="0" applyNumberFormat="1" applyFont="1" applyFill="1" applyBorder="1" applyAlignment="1">
      <alignment horizontal="center" vertical="top" wrapText="1"/>
    </xf>
    <xf numFmtId="191" fontId="4" fillId="2" borderId="5" xfId="0" applyNumberFormat="1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92" fontId="4" fillId="2" borderId="5" xfId="0" applyNumberFormat="1" applyFont="1" applyFill="1" applyBorder="1" applyAlignment="1">
      <alignment horizontal="center" vertical="top" wrapText="1"/>
    </xf>
    <xf numFmtId="19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192" fontId="4" fillId="0" borderId="18" xfId="0" applyNumberFormat="1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wrapText="1"/>
    </xf>
    <xf numFmtId="193" fontId="4" fillId="2" borderId="5" xfId="0" applyNumberFormat="1" applyFont="1" applyFill="1" applyBorder="1" applyAlignment="1">
      <alignment horizontal="center" vertical="top" wrapText="1"/>
    </xf>
    <xf numFmtId="194" fontId="4" fillId="2" borderId="5" xfId="0" applyNumberFormat="1" applyFont="1" applyFill="1" applyBorder="1" applyAlignment="1">
      <alignment horizontal="center" vertical="top" wrapText="1"/>
    </xf>
    <xf numFmtId="195" fontId="4" fillId="2" borderId="5" xfId="0" applyNumberFormat="1" applyFont="1" applyFill="1" applyBorder="1" applyAlignment="1">
      <alignment horizontal="center" vertical="top" wrapText="1"/>
    </xf>
    <xf numFmtId="196" fontId="4" fillId="2" borderId="5" xfId="0" applyNumberFormat="1" applyFont="1" applyFill="1" applyBorder="1" applyAlignment="1">
      <alignment horizontal="center" vertical="top" wrapText="1"/>
    </xf>
    <xf numFmtId="197" fontId="4" fillId="2" borderId="5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98" fontId="4" fillId="2" borderId="5" xfId="0" applyNumberFormat="1" applyFont="1" applyFill="1" applyBorder="1" applyAlignment="1">
      <alignment horizontal="center" vertical="top" wrapText="1"/>
    </xf>
    <xf numFmtId="199" fontId="4" fillId="2" borderId="5" xfId="0" applyNumberFormat="1" applyFont="1" applyFill="1" applyBorder="1" applyAlignment="1">
      <alignment horizontal="center" vertical="top" wrapText="1"/>
    </xf>
    <xf numFmtId="200" fontId="4" fillId="2" borderId="5" xfId="0" applyNumberFormat="1" applyFont="1" applyFill="1" applyBorder="1" applyAlignment="1">
      <alignment horizontal="center" vertical="top" wrapText="1"/>
    </xf>
    <xf numFmtId="201" fontId="4" fillId="2" borderId="5" xfId="0" applyNumberFormat="1" applyFont="1" applyFill="1" applyBorder="1" applyAlignment="1">
      <alignment horizontal="center" vertical="top" wrapText="1"/>
    </xf>
    <xf numFmtId="202" fontId="4" fillId="2" borderId="5" xfId="0" applyNumberFormat="1" applyFont="1" applyFill="1" applyBorder="1" applyAlignment="1">
      <alignment horizontal="center" vertical="top" wrapText="1"/>
    </xf>
    <xf numFmtId="203" fontId="4" fillId="2" borderId="5" xfId="0" applyNumberFormat="1" applyFont="1" applyFill="1" applyBorder="1" applyAlignment="1">
      <alignment horizontal="center" vertical="top" wrapText="1"/>
    </xf>
    <xf numFmtId="204" fontId="4" fillId="2" borderId="5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211" fontId="4" fillId="0" borderId="5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172" fontId="4" fillId="0" borderId="5" xfId="0" applyNumberFormat="1" applyFont="1" applyBorder="1" applyAlignment="1">
      <alignment horizontal="right" vertical="top" wrapText="1"/>
    </xf>
    <xf numFmtId="1" fontId="4" fillId="0" borderId="5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1" fontId="4" fillId="0" borderId="8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right" vertical="top" wrapText="1"/>
    </xf>
    <xf numFmtId="181" fontId="4" fillId="0" borderId="5" xfId="0" applyNumberFormat="1" applyFont="1" applyBorder="1" applyAlignment="1">
      <alignment horizontal="right" vertical="top" wrapText="1"/>
    </xf>
    <xf numFmtId="215" fontId="4" fillId="0" borderId="5" xfId="0" applyNumberFormat="1" applyFont="1" applyBorder="1" applyAlignment="1">
      <alignment horizontal="right" vertical="top"/>
    </xf>
    <xf numFmtId="182" fontId="4" fillId="0" borderId="5" xfId="0" applyNumberFormat="1" applyFont="1" applyBorder="1" applyAlignment="1">
      <alignment horizontal="right" vertical="top" wrapText="1"/>
    </xf>
    <xf numFmtId="183" fontId="4" fillId="0" borderId="5" xfId="0" applyNumberFormat="1" applyFont="1" applyBorder="1" applyAlignment="1">
      <alignment horizontal="right" vertical="top" wrapText="1"/>
    </xf>
    <xf numFmtId="179" fontId="4" fillId="0" borderId="5" xfId="0" applyNumberFormat="1" applyFont="1" applyBorder="1" applyAlignment="1">
      <alignment horizontal="right" vertical="top" wrapText="1"/>
    </xf>
    <xf numFmtId="180" fontId="4" fillId="0" borderId="5" xfId="0" applyNumberFormat="1" applyFont="1" applyBorder="1" applyAlignment="1">
      <alignment horizontal="right" vertical="top" wrapText="1"/>
    </xf>
    <xf numFmtId="217" fontId="4" fillId="0" borderId="5" xfId="0" applyNumberFormat="1" applyFont="1" applyBorder="1" applyAlignment="1">
      <alignment horizontal="right" vertical="top" wrapText="1"/>
    </xf>
    <xf numFmtId="190" fontId="4" fillId="0" borderId="5" xfId="0" applyNumberFormat="1" applyFont="1" applyBorder="1" applyAlignment="1">
      <alignment horizontal="right" vertical="top" wrapText="1"/>
    </xf>
    <xf numFmtId="201" fontId="4" fillId="0" borderId="5" xfId="0" applyNumberFormat="1" applyFont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70" fontId="4" fillId="0" borderId="5" xfId="0" applyNumberFormat="1" applyFont="1" applyBorder="1" applyAlignment="1">
      <alignment horizontal="right" vertical="top" wrapText="1"/>
    </xf>
    <xf numFmtId="171" fontId="4" fillId="0" borderId="5" xfId="0" applyNumberFormat="1" applyFont="1" applyBorder="1" applyAlignment="1">
      <alignment horizontal="right" vertical="top" wrapText="1"/>
    </xf>
    <xf numFmtId="191" fontId="4" fillId="0" borderId="5" xfId="0" applyNumberFormat="1" applyFont="1" applyBorder="1" applyAlignment="1">
      <alignment horizontal="right" vertical="top" wrapText="1"/>
    </xf>
    <xf numFmtId="2" fontId="4" fillId="0" borderId="5" xfId="0" applyNumberFormat="1" applyFont="1" applyBorder="1" applyAlignment="1">
      <alignment horizontal="right" vertical="top"/>
    </xf>
    <xf numFmtId="174" fontId="4" fillId="0" borderId="5" xfId="0" applyNumberFormat="1" applyFont="1" applyBorder="1" applyAlignment="1">
      <alignment horizontal="right" vertical="top" wrapText="1"/>
    </xf>
    <xf numFmtId="192" fontId="4" fillId="0" borderId="5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horizontal="center" vertical="top" wrapText="1"/>
    </xf>
    <xf numFmtId="184" fontId="4" fillId="0" borderId="5" xfId="0" applyNumberFormat="1" applyFont="1" applyBorder="1" applyAlignment="1">
      <alignment horizontal="right" vertical="top" wrapText="1"/>
    </xf>
    <xf numFmtId="197" fontId="4" fillId="0" borderId="5" xfId="0" applyNumberFormat="1" applyFont="1" applyBorder="1" applyAlignment="1">
      <alignment horizontal="right" vertical="top" wrapText="1"/>
    </xf>
    <xf numFmtId="198" fontId="4" fillId="0" borderId="5" xfId="0" applyNumberFormat="1" applyFont="1" applyBorder="1" applyAlignment="1">
      <alignment horizontal="right" vertical="top" wrapText="1"/>
    </xf>
    <xf numFmtId="218" fontId="4" fillId="0" borderId="5" xfId="0" applyNumberFormat="1" applyFont="1" applyBorder="1" applyAlignment="1">
      <alignment horizontal="right" vertical="top" wrapText="1"/>
    </xf>
    <xf numFmtId="219" fontId="4" fillId="0" borderId="5" xfId="0" applyNumberFormat="1" applyFont="1" applyBorder="1" applyAlignment="1">
      <alignment horizontal="right" vertical="top" wrapText="1"/>
    </xf>
    <xf numFmtId="220" fontId="4" fillId="0" borderId="5" xfId="0" applyNumberFormat="1" applyFont="1" applyBorder="1" applyAlignment="1">
      <alignment horizontal="right" vertical="top" wrapText="1"/>
    </xf>
    <xf numFmtId="221" fontId="4" fillId="0" borderId="5" xfId="0" applyNumberFormat="1" applyFont="1" applyBorder="1" applyAlignment="1">
      <alignment horizontal="right" vertical="top" wrapText="1"/>
    </xf>
    <xf numFmtId="222" fontId="4" fillId="0" borderId="5" xfId="0" applyNumberFormat="1" applyFont="1" applyBorder="1" applyAlignment="1">
      <alignment horizontal="right" vertical="top" wrapText="1"/>
    </xf>
    <xf numFmtId="205" fontId="4" fillId="0" borderId="5" xfId="0" applyNumberFormat="1" applyFont="1" applyBorder="1" applyAlignment="1">
      <alignment horizontal="right" vertical="top" wrapText="1"/>
    </xf>
    <xf numFmtId="223" fontId="4" fillId="0" borderId="5" xfId="0" applyNumberFormat="1" applyFont="1" applyBorder="1" applyAlignment="1">
      <alignment horizontal="right" vertical="top" wrapText="1"/>
    </xf>
    <xf numFmtId="216" fontId="4" fillId="0" borderId="5" xfId="0" applyNumberFormat="1" applyFont="1" applyBorder="1" applyAlignment="1">
      <alignment horizontal="right" vertical="top" wrapText="1"/>
    </xf>
    <xf numFmtId="224" fontId="4" fillId="0" borderId="5" xfId="0" applyNumberFormat="1" applyFont="1" applyBorder="1" applyAlignment="1">
      <alignment horizontal="right" vertical="top" wrapText="1"/>
    </xf>
    <xf numFmtId="214" fontId="4" fillId="0" borderId="5" xfId="0" applyNumberFormat="1" applyFont="1" applyBorder="1" applyAlignment="1">
      <alignment horizontal="right" vertical="top" wrapText="1"/>
    </xf>
    <xf numFmtId="210" fontId="4" fillId="0" borderId="5" xfId="0" applyNumberFormat="1" applyFont="1" applyBorder="1" applyAlignment="1">
      <alignment horizontal="right" vertical="top" wrapText="1"/>
    </xf>
    <xf numFmtId="206" fontId="4" fillId="0" borderId="5" xfId="0" applyNumberFormat="1" applyFont="1" applyBorder="1" applyAlignment="1">
      <alignment horizontal="right" vertical="top" wrapText="1"/>
    </xf>
    <xf numFmtId="225" fontId="4" fillId="0" borderId="5" xfId="0" applyNumberFormat="1" applyFont="1" applyBorder="1" applyAlignment="1">
      <alignment horizontal="right" vertical="top" wrapText="1"/>
    </xf>
    <xf numFmtId="209" fontId="4" fillId="0" borderId="5" xfId="0" applyNumberFormat="1" applyFont="1" applyBorder="1" applyAlignment="1">
      <alignment horizontal="right" vertical="top" wrapText="1"/>
    </xf>
    <xf numFmtId="208" fontId="4" fillId="0" borderId="5" xfId="0" applyNumberFormat="1" applyFont="1" applyBorder="1" applyAlignment="1">
      <alignment horizontal="right" vertical="top" wrapText="1"/>
    </xf>
    <xf numFmtId="212" fontId="4" fillId="0" borderId="5" xfId="0" applyNumberFormat="1" applyFont="1" applyBorder="1" applyAlignment="1">
      <alignment horizontal="right" vertical="top" wrapText="1"/>
    </xf>
    <xf numFmtId="226" fontId="4" fillId="0" borderId="5" xfId="0" applyNumberFormat="1" applyFont="1" applyBorder="1" applyAlignment="1">
      <alignment horizontal="right" vertical="top" wrapText="1"/>
    </xf>
    <xf numFmtId="227" fontId="4" fillId="0" borderId="5" xfId="0" applyNumberFormat="1" applyFont="1" applyBorder="1" applyAlignment="1">
      <alignment horizontal="right" vertical="top" wrapText="1"/>
    </xf>
    <xf numFmtId="228" fontId="4" fillId="0" borderId="5" xfId="0" applyNumberFormat="1" applyFont="1" applyBorder="1" applyAlignment="1">
      <alignment horizontal="right" vertical="top" wrapText="1"/>
    </xf>
    <xf numFmtId="229" fontId="4" fillId="0" borderId="5" xfId="0" applyNumberFormat="1" applyFont="1" applyBorder="1" applyAlignment="1">
      <alignment horizontal="right" vertical="top" wrapText="1"/>
    </xf>
    <xf numFmtId="213" fontId="4" fillId="0" borderId="5" xfId="0" applyNumberFormat="1" applyFont="1" applyBorder="1" applyAlignment="1">
      <alignment horizontal="right" vertical="top" wrapText="1"/>
    </xf>
    <xf numFmtId="195" fontId="4" fillId="0" borderId="5" xfId="0" applyNumberFormat="1" applyFont="1" applyBorder="1" applyAlignment="1">
      <alignment horizontal="right" vertical="top" wrapText="1"/>
    </xf>
    <xf numFmtId="207" fontId="4" fillId="0" borderId="5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right" vertical="top"/>
    </xf>
    <xf numFmtId="230" fontId="4" fillId="0" borderId="5" xfId="0" applyNumberFormat="1" applyFont="1" applyBorder="1" applyAlignment="1">
      <alignment horizontal="right" vertical="top" wrapText="1"/>
    </xf>
    <xf numFmtId="231" fontId="4" fillId="0" borderId="5" xfId="0" applyNumberFormat="1" applyFont="1" applyBorder="1" applyAlignment="1">
      <alignment horizontal="right" vertical="top" wrapText="1"/>
    </xf>
    <xf numFmtId="232" fontId="4" fillId="0" borderId="5" xfId="0" applyNumberFormat="1" applyFont="1" applyBorder="1" applyAlignment="1">
      <alignment horizontal="right" vertical="top" wrapText="1"/>
    </xf>
    <xf numFmtId="173" fontId="4" fillId="0" borderId="5" xfId="0" applyNumberFormat="1" applyFont="1" applyBorder="1" applyAlignment="1">
      <alignment horizontal="right" vertical="top" wrapText="1"/>
    </xf>
    <xf numFmtId="233" fontId="4" fillId="0" borderId="5" xfId="0" applyNumberFormat="1" applyFont="1" applyBorder="1" applyAlignment="1">
      <alignment horizontal="right" vertical="top" wrapText="1"/>
    </xf>
    <xf numFmtId="234" fontId="4" fillId="0" borderId="5" xfId="0" applyNumberFormat="1" applyFont="1" applyBorder="1" applyAlignment="1">
      <alignment horizontal="right" vertical="top" wrapText="1"/>
    </xf>
    <xf numFmtId="196" fontId="4" fillId="0" borderId="5" xfId="0" applyNumberFormat="1" applyFont="1" applyBorder="1" applyAlignment="1">
      <alignment horizontal="right" vertical="top" wrapText="1"/>
    </xf>
    <xf numFmtId="202" fontId="4" fillId="0" borderId="5" xfId="0" applyNumberFormat="1" applyFont="1" applyBorder="1" applyAlignment="1">
      <alignment horizontal="right" vertical="top" wrapText="1"/>
    </xf>
    <xf numFmtId="235" fontId="4" fillId="0" borderId="5" xfId="0" applyNumberFormat="1" applyFont="1" applyBorder="1" applyAlignment="1">
      <alignment horizontal="right" vertical="top" wrapText="1"/>
    </xf>
    <xf numFmtId="236" fontId="4" fillId="0" borderId="5" xfId="0" applyNumberFormat="1" applyFont="1" applyBorder="1" applyAlignment="1">
      <alignment horizontal="right" vertical="top" wrapText="1"/>
    </xf>
    <xf numFmtId="237" fontId="4" fillId="0" borderId="5" xfId="0" applyNumberFormat="1" applyFont="1" applyBorder="1" applyAlignment="1">
      <alignment horizontal="right" vertical="top" wrapText="1"/>
    </xf>
    <xf numFmtId="238" fontId="4" fillId="0" borderId="5" xfId="0" applyNumberFormat="1" applyFont="1" applyBorder="1" applyAlignment="1">
      <alignment horizontal="right" vertical="top" wrapText="1"/>
    </xf>
    <xf numFmtId="239" fontId="4" fillId="0" borderId="5" xfId="0" applyNumberFormat="1" applyFont="1" applyBorder="1" applyAlignment="1">
      <alignment horizontal="right" vertical="top" wrapText="1"/>
    </xf>
    <xf numFmtId="240" fontId="4" fillId="0" borderId="5" xfId="0" applyNumberFormat="1" applyFont="1" applyBorder="1" applyAlignment="1">
      <alignment horizontal="right" vertical="top" wrapText="1"/>
    </xf>
    <xf numFmtId="241" fontId="4" fillId="0" borderId="5" xfId="0" applyNumberFormat="1" applyFont="1" applyBorder="1" applyAlignment="1">
      <alignment horizontal="right" vertical="top" wrapText="1"/>
    </xf>
    <xf numFmtId="242" fontId="4" fillId="0" borderId="5" xfId="0" applyNumberFormat="1" applyFont="1" applyBorder="1" applyAlignment="1">
      <alignment horizontal="right" vertical="top" wrapText="1"/>
    </xf>
    <xf numFmtId="243" fontId="4" fillId="0" borderId="5" xfId="0" applyNumberFormat="1" applyFont="1" applyBorder="1" applyAlignment="1">
      <alignment horizontal="right" vertical="top" wrapText="1"/>
    </xf>
    <xf numFmtId="176" fontId="4" fillId="0" borderId="5" xfId="0" applyNumberFormat="1" applyFont="1" applyBorder="1" applyAlignment="1">
      <alignment horizontal="right" vertical="top" wrapText="1"/>
    </xf>
    <xf numFmtId="178" fontId="4" fillId="0" borderId="5" xfId="0" applyNumberFormat="1" applyFont="1" applyBorder="1" applyAlignment="1">
      <alignment horizontal="right" vertical="top" wrapText="1"/>
    </xf>
    <xf numFmtId="177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28575</xdr:colOff>
      <xdr:row>2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3705225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28575</xdr:colOff>
      <xdr:row>2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3705225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28575</xdr:colOff>
      <xdr:row>2</xdr:row>
      <xdr:rowOff>0</xdr:rowOff>
    </xdr:to>
    <xdr:sp macro="" textlink="">
      <xdr:nvSpPr>
        <xdr:cNvPr id="4" name="Текст 3"/>
        <xdr:cNvSpPr txBox="1">
          <a:spLocks noChangeArrowheads="1"/>
        </xdr:cNvSpPr>
      </xdr:nvSpPr>
      <xdr:spPr bwMode="auto">
        <a:xfrm>
          <a:off x="3705225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28575</xdr:colOff>
      <xdr:row>2</xdr:row>
      <xdr:rowOff>0</xdr:rowOff>
    </xdr:to>
    <xdr:sp macro="" textlink="">
      <xdr:nvSpPr>
        <xdr:cNvPr id="5" name="Текст 4"/>
        <xdr:cNvSpPr txBox="1">
          <a:spLocks noChangeArrowheads="1"/>
        </xdr:cNvSpPr>
      </xdr:nvSpPr>
      <xdr:spPr bwMode="auto">
        <a:xfrm>
          <a:off x="7686675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28575</xdr:colOff>
      <xdr:row>2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7686675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28575</xdr:colOff>
      <xdr:row>2</xdr:row>
      <xdr:rowOff>0</xdr:rowOff>
    </xdr:to>
    <xdr:sp macro="" textlink="">
      <xdr:nvSpPr>
        <xdr:cNvPr id="7" name="Текст 6"/>
        <xdr:cNvSpPr txBox="1">
          <a:spLocks noChangeArrowheads="1"/>
        </xdr:cNvSpPr>
      </xdr:nvSpPr>
      <xdr:spPr bwMode="auto">
        <a:xfrm>
          <a:off x="7686675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28575</xdr:colOff>
      <xdr:row>2</xdr:row>
      <xdr:rowOff>0</xdr:rowOff>
    </xdr:to>
    <xdr:sp macro="" textlink="">
      <xdr:nvSpPr>
        <xdr:cNvPr id="8" name="Текст 7"/>
        <xdr:cNvSpPr txBox="1">
          <a:spLocks noChangeArrowheads="1"/>
        </xdr:cNvSpPr>
      </xdr:nvSpPr>
      <xdr:spPr bwMode="auto">
        <a:xfrm>
          <a:off x="8582025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28575</xdr:colOff>
      <xdr:row>2</xdr:row>
      <xdr:rowOff>0</xdr:rowOff>
    </xdr:to>
    <xdr:sp macro="" textlink="">
      <xdr:nvSpPr>
        <xdr:cNvPr id="9" name="Текст 8"/>
        <xdr:cNvSpPr txBox="1">
          <a:spLocks noChangeArrowheads="1"/>
        </xdr:cNvSpPr>
      </xdr:nvSpPr>
      <xdr:spPr bwMode="auto">
        <a:xfrm>
          <a:off x="8582025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28575</xdr:colOff>
      <xdr:row>2</xdr:row>
      <xdr:rowOff>0</xdr:rowOff>
    </xdr:to>
    <xdr:sp macro="" textlink="">
      <xdr:nvSpPr>
        <xdr:cNvPr id="10" name="Текст 9"/>
        <xdr:cNvSpPr txBox="1">
          <a:spLocks noChangeArrowheads="1"/>
        </xdr:cNvSpPr>
      </xdr:nvSpPr>
      <xdr:spPr bwMode="auto">
        <a:xfrm>
          <a:off x="8582025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28575</xdr:colOff>
      <xdr:row>2</xdr:row>
      <xdr:rowOff>0</xdr:rowOff>
    </xdr:to>
    <xdr:sp macro="" textlink="">
      <xdr:nvSpPr>
        <xdr:cNvPr id="11" name="Текст 10"/>
        <xdr:cNvSpPr txBox="1">
          <a:spLocks noChangeArrowheads="1"/>
        </xdr:cNvSpPr>
      </xdr:nvSpPr>
      <xdr:spPr bwMode="auto">
        <a:xfrm>
          <a:off x="2343150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28575</xdr:colOff>
      <xdr:row>2</xdr:row>
      <xdr:rowOff>0</xdr:rowOff>
    </xdr:to>
    <xdr:sp macro="" textlink="">
      <xdr:nvSpPr>
        <xdr:cNvPr id="12" name="Текст 11"/>
        <xdr:cNvSpPr txBox="1">
          <a:spLocks noChangeArrowheads="1"/>
        </xdr:cNvSpPr>
      </xdr:nvSpPr>
      <xdr:spPr bwMode="auto">
        <a:xfrm>
          <a:off x="2343150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28575</xdr:colOff>
      <xdr:row>2</xdr:row>
      <xdr:rowOff>0</xdr:rowOff>
    </xdr:to>
    <xdr:sp macro="" textlink="">
      <xdr:nvSpPr>
        <xdr:cNvPr id="13" name="Текст 12"/>
        <xdr:cNvSpPr txBox="1">
          <a:spLocks noChangeArrowheads="1"/>
        </xdr:cNvSpPr>
      </xdr:nvSpPr>
      <xdr:spPr bwMode="auto">
        <a:xfrm>
          <a:off x="2343150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28575</xdr:colOff>
      <xdr:row>2</xdr:row>
      <xdr:rowOff>0</xdr:rowOff>
    </xdr:to>
    <xdr:sp macro="" textlink="">
      <xdr:nvSpPr>
        <xdr:cNvPr id="14" name="Текст 13"/>
        <xdr:cNvSpPr txBox="1">
          <a:spLocks noChangeArrowheads="1"/>
        </xdr:cNvSpPr>
      </xdr:nvSpPr>
      <xdr:spPr bwMode="auto">
        <a:xfrm>
          <a:off x="6076950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28575</xdr:colOff>
      <xdr:row>2</xdr:row>
      <xdr:rowOff>0</xdr:rowOff>
    </xdr:to>
    <xdr:sp macro="" textlink="">
      <xdr:nvSpPr>
        <xdr:cNvPr id="15" name="Текст 14"/>
        <xdr:cNvSpPr txBox="1">
          <a:spLocks noChangeArrowheads="1"/>
        </xdr:cNvSpPr>
      </xdr:nvSpPr>
      <xdr:spPr bwMode="auto">
        <a:xfrm>
          <a:off x="6076950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28575</xdr:colOff>
      <xdr:row>2</xdr:row>
      <xdr:rowOff>0</xdr:rowOff>
    </xdr:to>
    <xdr:sp macro="" textlink="">
      <xdr:nvSpPr>
        <xdr:cNvPr id="16" name="Текст 15"/>
        <xdr:cNvSpPr txBox="1">
          <a:spLocks noChangeArrowheads="1"/>
        </xdr:cNvSpPr>
      </xdr:nvSpPr>
      <xdr:spPr bwMode="auto">
        <a:xfrm>
          <a:off x="6076950" y="228600"/>
          <a:ext cx="285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Основание: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1"/>
  <sheetViews>
    <sheetView tabSelected="1" workbookViewId="0">
      <selection activeCell="L31" sqref="L31"/>
    </sheetView>
  </sheetViews>
  <sheetFormatPr defaultRowHeight="15" x14ac:dyDescent="0.25"/>
  <cols>
    <col min="1" max="1" width="7.28515625" style="4" customWidth="1"/>
    <col min="2" max="2" width="9.140625" style="4"/>
    <col min="3" max="3" width="18.7109375" style="4" customWidth="1"/>
    <col min="4" max="4" width="20.42578125" style="4" customWidth="1"/>
    <col min="5" max="5" width="35.5703125" style="4" customWidth="1"/>
    <col min="6" max="6" width="24.140625" style="5" customWidth="1"/>
    <col min="7" max="7" width="13.42578125" style="6" customWidth="1"/>
    <col min="8" max="8" width="11" style="5" customWidth="1"/>
    <col min="9" max="9" width="10.140625" style="5" customWidth="1"/>
    <col min="10" max="10" width="11.28515625" style="5" customWidth="1"/>
    <col min="11" max="16384" width="9.140625" style="4"/>
  </cols>
  <sheetData>
    <row r="1" spans="1:10" ht="18" x14ac:dyDescent="0.25">
      <c r="A1" s="1" t="s">
        <v>0</v>
      </c>
      <c r="B1" s="1"/>
      <c r="C1" s="1"/>
      <c r="D1" s="1"/>
      <c r="E1" s="1"/>
      <c r="F1" s="2"/>
      <c r="G1" s="3"/>
      <c r="H1" s="2"/>
      <c r="I1" s="2"/>
      <c r="J1" s="2"/>
    </row>
    <row r="2" spans="1:10" ht="15.75" thickBot="1" x14ac:dyDescent="0.3"/>
    <row r="3" spans="1:10" ht="60.75" thickBot="1" x14ac:dyDescent="0.3">
      <c r="A3" s="7" t="s">
        <v>1</v>
      </c>
      <c r="B3" s="185" t="s">
        <v>2</v>
      </c>
      <c r="C3" s="185"/>
      <c r="D3" s="8" t="s">
        <v>3</v>
      </c>
      <c r="E3" s="8" t="s">
        <v>4</v>
      </c>
      <c r="F3" s="8" t="s">
        <v>5</v>
      </c>
      <c r="G3" s="9" t="s">
        <v>6</v>
      </c>
      <c r="H3" s="8" t="s">
        <v>7</v>
      </c>
      <c r="I3" s="10" t="s">
        <v>8</v>
      </c>
      <c r="J3" s="10"/>
    </row>
    <row r="4" spans="1:10" ht="18.75" thickBot="1" x14ac:dyDescent="0.3">
      <c r="A4" s="11"/>
      <c r="B4" s="186" t="s">
        <v>9</v>
      </c>
      <c r="C4" s="186"/>
      <c r="D4" s="12"/>
      <c r="E4" s="12"/>
      <c r="F4" s="11"/>
      <c r="G4" s="13"/>
      <c r="H4" s="14"/>
      <c r="I4" s="14"/>
      <c r="J4" s="14"/>
    </row>
    <row r="5" spans="1:10" s="23" customFormat="1" ht="25.5" x14ac:dyDescent="0.2">
      <c r="A5" s="15" t="s">
        <v>10</v>
      </c>
      <c r="B5" s="180" t="s">
        <v>11</v>
      </c>
      <c r="C5" s="180"/>
      <c r="D5" s="16" t="s">
        <v>12</v>
      </c>
      <c r="E5" s="17" t="s">
        <v>13</v>
      </c>
      <c r="F5" s="18">
        <v>400</v>
      </c>
      <c r="G5" s="19">
        <f>0.5*J5</f>
        <v>0</v>
      </c>
      <c r="H5" s="20">
        <v>380</v>
      </c>
      <c r="I5" s="21" t="s">
        <v>14</v>
      </c>
      <c r="J5" s="22"/>
    </row>
    <row r="6" spans="1:10" s="23" customFormat="1" ht="12.75" x14ac:dyDescent="0.2">
      <c r="A6" s="15" t="s">
        <v>15</v>
      </c>
      <c r="B6" s="180" t="s">
        <v>16</v>
      </c>
      <c r="C6" s="180"/>
      <c r="D6" s="16" t="s">
        <v>12</v>
      </c>
      <c r="E6" s="17" t="s">
        <v>17</v>
      </c>
      <c r="F6" s="24" t="s">
        <v>17</v>
      </c>
      <c r="G6" s="19">
        <v>0</v>
      </c>
      <c r="H6" s="24" t="s">
        <v>17</v>
      </c>
      <c r="I6" s="21" t="s">
        <v>17</v>
      </c>
      <c r="J6" s="22"/>
    </row>
    <row r="7" spans="1:10" s="23" customFormat="1" ht="12.75" x14ac:dyDescent="0.2">
      <c r="A7" s="15" t="s">
        <v>18</v>
      </c>
      <c r="B7" s="180" t="s">
        <v>19</v>
      </c>
      <c r="C7" s="180"/>
      <c r="D7" s="16" t="s">
        <v>12</v>
      </c>
      <c r="E7" s="17" t="s">
        <v>20</v>
      </c>
      <c r="F7" s="24" t="s">
        <v>17</v>
      </c>
      <c r="G7" s="19">
        <v>0</v>
      </c>
      <c r="H7" s="24" t="s">
        <v>17</v>
      </c>
      <c r="I7" s="21" t="s">
        <v>17</v>
      </c>
      <c r="J7" s="22"/>
    </row>
    <row r="8" spans="1:10" s="23" customFormat="1" ht="25.5" x14ac:dyDescent="0.2">
      <c r="A8" s="15" t="s">
        <v>21</v>
      </c>
      <c r="B8" s="180" t="s">
        <v>22</v>
      </c>
      <c r="C8" s="180"/>
      <c r="D8" s="16" t="s">
        <v>23</v>
      </c>
      <c r="E8" s="17" t="s">
        <v>24</v>
      </c>
      <c r="F8" s="25">
        <v>900</v>
      </c>
      <c r="G8" s="19">
        <v>0</v>
      </c>
      <c r="H8" s="24" t="s">
        <v>17</v>
      </c>
      <c r="I8" s="21" t="s">
        <v>17</v>
      </c>
      <c r="J8" s="22"/>
    </row>
    <row r="9" spans="1:10" s="23" customFormat="1" ht="25.5" x14ac:dyDescent="0.2">
      <c r="A9" s="15" t="s">
        <v>25</v>
      </c>
      <c r="B9" s="180" t="s">
        <v>26</v>
      </c>
      <c r="C9" s="180"/>
      <c r="D9" s="16" t="s">
        <v>23</v>
      </c>
      <c r="E9" s="17" t="s">
        <v>27</v>
      </c>
      <c r="F9" s="25">
        <v>800</v>
      </c>
      <c r="G9" s="19">
        <v>0</v>
      </c>
      <c r="H9" s="24" t="s">
        <v>17</v>
      </c>
      <c r="I9" s="21" t="s">
        <v>17</v>
      </c>
      <c r="J9" s="22"/>
    </row>
    <row r="10" spans="1:10" s="23" customFormat="1" ht="38.25" x14ac:dyDescent="0.2">
      <c r="A10" s="15" t="s">
        <v>28</v>
      </c>
      <c r="B10" s="180" t="s">
        <v>29</v>
      </c>
      <c r="C10" s="180"/>
      <c r="D10" s="16" t="s">
        <v>23</v>
      </c>
      <c r="E10" s="17" t="s">
        <v>30</v>
      </c>
      <c r="F10" s="26">
        <v>1000</v>
      </c>
      <c r="G10" s="19">
        <v>0</v>
      </c>
      <c r="H10" s="24" t="s">
        <v>17</v>
      </c>
      <c r="I10" s="21" t="s">
        <v>17</v>
      </c>
      <c r="J10" s="22"/>
    </row>
    <row r="11" spans="1:10" s="23" customFormat="1" ht="25.5" x14ac:dyDescent="0.2">
      <c r="A11" s="15" t="s">
        <v>31</v>
      </c>
      <c r="B11" s="180" t="s">
        <v>32</v>
      </c>
      <c r="C11" s="180"/>
      <c r="D11" s="16" t="s">
        <v>23</v>
      </c>
      <c r="E11" s="17" t="s">
        <v>33</v>
      </c>
      <c r="F11" s="27">
        <v>900</v>
      </c>
      <c r="G11" s="19">
        <v>0</v>
      </c>
      <c r="H11" s="24" t="s">
        <v>17</v>
      </c>
      <c r="I11" s="21" t="s">
        <v>17</v>
      </c>
      <c r="J11" s="22"/>
    </row>
    <row r="12" spans="1:10" s="23" customFormat="1" ht="25.5" x14ac:dyDescent="0.2">
      <c r="A12" s="15" t="s">
        <v>34</v>
      </c>
      <c r="B12" s="180" t="s">
        <v>35</v>
      </c>
      <c r="C12" s="180"/>
      <c r="D12" s="16" t="s">
        <v>36</v>
      </c>
      <c r="E12" s="17" t="s">
        <v>37</v>
      </c>
      <c r="F12" s="24" t="s">
        <v>38</v>
      </c>
      <c r="G12" s="19">
        <v>0</v>
      </c>
      <c r="H12" s="24" t="s">
        <v>17</v>
      </c>
      <c r="I12" s="21" t="s">
        <v>17</v>
      </c>
      <c r="J12" s="22"/>
    </row>
    <row r="13" spans="1:10" x14ac:dyDescent="0.25">
      <c r="G13" s="28">
        <f>SUM(G5:G12)</f>
        <v>0</v>
      </c>
    </row>
    <row r="15" spans="1:10" s="23" customFormat="1" ht="38.25" x14ac:dyDescent="0.2">
      <c r="A15" s="15" t="s">
        <v>39</v>
      </c>
      <c r="B15" s="180" t="s">
        <v>40</v>
      </c>
      <c r="C15" s="180"/>
      <c r="D15" s="16" t="s">
        <v>23</v>
      </c>
      <c r="E15" s="17" t="s">
        <v>41</v>
      </c>
      <c r="F15" s="29">
        <v>1600</v>
      </c>
      <c r="G15" s="19">
        <v>0</v>
      </c>
      <c r="H15" s="24" t="s">
        <v>17</v>
      </c>
      <c r="I15" s="21" t="s">
        <v>17</v>
      </c>
      <c r="J15" s="22"/>
    </row>
    <row r="16" spans="1:10" s="23" customFormat="1" ht="12.75" x14ac:dyDescent="0.2">
      <c r="A16" s="15" t="s">
        <v>42</v>
      </c>
      <c r="B16" s="180" t="s">
        <v>43</v>
      </c>
      <c r="C16" s="180"/>
      <c r="D16" s="16" t="s">
        <v>23</v>
      </c>
      <c r="E16" s="17" t="s">
        <v>44</v>
      </c>
      <c r="F16" s="30">
        <v>1600</v>
      </c>
      <c r="G16" s="19">
        <v>0</v>
      </c>
      <c r="H16" s="24" t="s">
        <v>17</v>
      </c>
      <c r="I16" s="21" t="s">
        <v>17</v>
      </c>
      <c r="J16" s="22"/>
    </row>
    <row r="17" spans="1:10" s="23" customFormat="1" ht="51" x14ac:dyDescent="0.2">
      <c r="A17" s="15" t="s">
        <v>45</v>
      </c>
      <c r="B17" s="180" t="s">
        <v>46</v>
      </c>
      <c r="C17" s="180"/>
      <c r="D17" s="16" t="s">
        <v>47</v>
      </c>
      <c r="E17" s="17" t="s">
        <v>48</v>
      </c>
      <c r="F17" s="31">
        <v>320</v>
      </c>
      <c r="G17" s="19">
        <v>0.5</v>
      </c>
      <c r="H17" s="20">
        <v>220</v>
      </c>
      <c r="I17" s="21" t="s">
        <v>17</v>
      </c>
      <c r="J17" s="22"/>
    </row>
    <row r="18" spans="1:10" s="23" customFormat="1" ht="38.25" x14ac:dyDescent="0.2">
      <c r="A18" s="15" t="s">
        <v>17</v>
      </c>
      <c r="B18" s="180" t="s">
        <v>49</v>
      </c>
      <c r="C18" s="180"/>
      <c r="D18" s="16" t="s">
        <v>47</v>
      </c>
      <c r="E18" s="17" t="s">
        <v>50</v>
      </c>
      <c r="F18" s="24" t="s">
        <v>17</v>
      </c>
      <c r="G18" s="19">
        <v>0</v>
      </c>
      <c r="H18" s="24" t="s">
        <v>17</v>
      </c>
      <c r="I18" s="21" t="s">
        <v>17</v>
      </c>
      <c r="J18" s="22"/>
    </row>
    <row r="19" spans="1:10" s="23" customFormat="1" ht="38.25" x14ac:dyDescent="0.2">
      <c r="A19" s="15" t="s">
        <v>51</v>
      </c>
      <c r="B19" s="180" t="s">
        <v>52</v>
      </c>
      <c r="C19" s="180"/>
      <c r="D19" s="16" t="s">
        <v>53</v>
      </c>
      <c r="E19" s="17" t="s">
        <v>54</v>
      </c>
      <c r="F19" s="32">
        <v>390</v>
      </c>
      <c r="G19" s="33">
        <v>0</v>
      </c>
      <c r="H19" s="24" t="s">
        <v>17</v>
      </c>
      <c r="I19" s="21" t="s">
        <v>55</v>
      </c>
      <c r="J19" s="22"/>
    </row>
    <row r="20" spans="1:10" s="48" customFormat="1" ht="38.25" x14ac:dyDescent="0.2">
      <c r="A20" s="99" t="s">
        <v>231</v>
      </c>
      <c r="B20" s="172" t="s">
        <v>52</v>
      </c>
      <c r="C20" s="172"/>
      <c r="D20" s="91" t="s">
        <v>53</v>
      </c>
      <c r="E20" s="92" t="s">
        <v>54</v>
      </c>
      <c r="F20" s="100">
        <v>390</v>
      </c>
      <c r="G20" s="101">
        <v>0</v>
      </c>
      <c r="H20" s="102" t="s">
        <v>17</v>
      </c>
      <c r="I20" s="103" t="s">
        <v>55</v>
      </c>
      <c r="J20" s="104"/>
    </row>
    <row r="21" spans="1:10" s="48" customFormat="1" ht="26.25" thickBot="1" x14ac:dyDescent="0.25">
      <c r="A21" s="99" t="s">
        <v>303</v>
      </c>
      <c r="B21" s="172" t="s">
        <v>56</v>
      </c>
      <c r="C21" s="172"/>
      <c r="D21" s="91" t="s">
        <v>57</v>
      </c>
      <c r="E21" s="92" t="s">
        <v>58</v>
      </c>
      <c r="F21" s="106" t="s">
        <v>59</v>
      </c>
      <c r="G21" s="101">
        <v>0</v>
      </c>
      <c r="H21" s="102" t="s">
        <v>17</v>
      </c>
      <c r="I21" s="103" t="s">
        <v>60</v>
      </c>
      <c r="J21" s="104"/>
    </row>
    <row r="22" spans="1:10" ht="19.5" thickBot="1" x14ac:dyDescent="0.35">
      <c r="G22" s="34">
        <f>SUM(G5:G19)</f>
        <v>0.5</v>
      </c>
    </row>
    <row r="23" spans="1:10" x14ac:dyDescent="0.25">
      <c r="G23" s="35"/>
    </row>
    <row r="24" spans="1:10" s="23" customFormat="1" ht="13.5" thickBot="1" x14ac:dyDescent="0.25">
      <c r="A24" s="36"/>
      <c r="B24" s="37"/>
      <c r="C24" s="37"/>
      <c r="D24" s="38"/>
      <c r="E24" s="37"/>
      <c r="F24" s="39"/>
      <c r="G24" s="41"/>
      <c r="H24" s="40"/>
      <c r="I24" s="36"/>
      <c r="J24" s="40"/>
    </row>
    <row r="25" spans="1:10" ht="15.75" customHeight="1" thickBot="1" x14ac:dyDescent="0.35">
      <c r="B25" s="178" t="s">
        <v>68</v>
      </c>
      <c r="C25" s="179"/>
    </row>
    <row r="26" spans="1:10" s="48" customFormat="1" ht="15.75" customHeight="1" x14ac:dyDescent="0.2">
      <c r="A26" s="99" t="s">
        <v>143</v>
      </c>
      <c r="B26" s="172" t="s">
        <v>144</v>
      </c>
      <c r="C26" s="172"/>
      <c r="D26" s="91" t="s">
        <v>135</v>
      </c>
      <c r="E26" s="92" t="s">
        <v>145</v>
      </c>
      <c r="F26" s="119">
        <v>700</v>
      </c>
      <c r="G26" s="120">
        <v>0.32</v>
      </c>
      <c r="H26" s="101">
        <v>220</v>
      </c>
      <c r="I26" s="103" t="s">
        <v>17</v>
      </c>
      <c r="J26" s="104"/>
    </row>
    <row r="27" spans="1:10" s="23" customFormat="1" ht="29.25" customHeight="1" x14ac:dyDescent="0.2">
      <c r="A27" s="15">
        <v>286</v>
      </c>
      <c r="B27" s="180" t="s">
        <v>52</v>
      </c>
      <c r="C27" s="180"/>
      <c r="D27" s="16" t="s">
        <v>53</v>
      </c>
      <c r="E27" s="17" t="s">
        <v>54</v>
      </c>
      <c r="F27" s="32">
        <v>390</v>
      </c>
      <c r="G27" s="19">
        <v>0</v>
      </c>
      <c r="H27" s="24" t="s">
        <v>17</v>
      </c>
      <c r="I27" s="21" t="s">
        <v>55</v>
      </c>
      <c r="J27" s="22"/>
    </row>
    <row r="28" spans="1:10" s="48" customFormat="1" ht="38.25" x14ac:dyDescent="0.2">
      <c r="A28" s="99" t="s">
        <v>304</v>
      </c>
      <c r="B28" s="172" t="s">
        <v>305</v>
      </c>
      <c r="C28" s="172"/>
      <c r="D28" s="91" t="s">
        <v>83</v>
      </c>
      <c r="E28" s="92" t="s">
        <v>306</v>
      </c>
      <c r="F28" s="107">
        <v>700</v>
      </c>
      <c r="G28" s="108">
        <v>9.6</v>
      </c>
      <c r="H28" s="101">
        <v>380</v>
      </c>
      <c r="I28" s="103" t="s">
        <v>93</v>
      </c>
      <c r="J28" s="104"/>
    </row>
    <row r="29" spans="1:10" s="48" customFormat="1" ht="12.75" x14ac:dyDescent="0.2">
      <c r="A29" s="99" t="s">
        <v>17</v>
      </c>
      <c r="B29" s="172" t="s">
        <v>94</v>
      </c>
      <c r="C29" s="172"/>
      <c r="D29" s="91" t="s">
        <v>83</v>
      </c>
      <c r="E29" s="92" t="s">
        <v>95</v>
      </c>
      <c r="F29" s="109">
        <v>280</v>
      </c>
      <c r="G29" s="101">
        <v>0</v>
      </c>
      <c r="H29" s="102" t="s">
        <v>17</v>
      </c>
      <c r="I29" s="103" t="s">
        <v>17</v>
      </c>
      <c r="J29" s="104"/>
    </row>
    <row r="30" spans="1:10" s="48" customFormat="1" ht="12.75" x14ac:dyDescent="0.2">
      <c r="A30" s="99" t="s">
        <v>17</v>
      </c>
      <c r="B30" s="172" t="s">
        <v>96</v>
      </c>
      <c r="C30" s="172"/>
      <c r="D30" s="91" t="s">
        <v>83</v>
      </c>
      <c r="E30" s="92" t="s">
        <v>97</v>
      </c>
      <c r="F30" s="109">
        <v>130</v>
      </c>
      <c r="G30" s="101">
        <v>0</v>
      </c>
      <c r="H30" s="102" t="s">
        <v>17</v>
      </c>
      <c r="I30" s="103" t="s">
        <v>17</v>
      </c>
      <c r="J30" s="104"/>
    </row>
    <row r="31" spans="1:10" s="48" customFormat="1" ht="12.75" x14ac:dyDescent="0.2">
      <c r="A31" s="99" t="s">
        <v>17</v>
      </c>
      <c r="B31" s="172" t="s">
        <v>98</v>
      </c>
      <c r="C31" s="172"/>
      <c r="D31" s="91" t="s">
        <v>83</v>
      </c>
      <c r="E31" s="92" t="s">
        <v>99</v>
      </c>
      <c r="F31" s="110">
        <v>280</v>
      </c>
      <c r="G31" s="101">
        <v>0</v>
      </c>
      <c r="H31" s="102" t="s">
        <v>17</v>
      </c>
      <c r="I31" s="103" t="s">
        <v>17</v>
      </c>
      <c r="J31" s="104"/>
    </row>
    <row r="32" spans="1:10" s="48" customFormat="1" ht="12.75" x14ac:dyDescent="0.2">
      <c r="A32" s="99" t="s">
        <v>307</v>
      </c>
      <c r="B32" s="172" t="s">
        <v>82</v>
      </c>
      <c r="C32" s="172"/>
      <c r="D32" s="91" t="s">
        <v>83</v>
      </c>
      <c r="E32" s="92" t="s">
        <v>84</v>
      </c>
      <c r="F32" s="111">
        <v>350</v>
      </c>
      <c r="G32" s="101">
        <v>0</v>
      </c>
      <c r="H32" s="102" t="s">
        <v>17</v>
      </c>
      <c r="I32" s="103" t="s">
        <v>17</v>
      </c>
      <c r="J32" s="104"/>
    </row>
    <row r="33" spans="1:10" s="48" customFormat="1" ht="38.25" x14ac:dyDescent="0.2">
      <c r="A33" s="99" t="s">
        <v>308</v>
      </c>
      <c r="B33" s="172" t="s">
        <v>100</v>
      </c>
      <c r="C33" s="172"/>
      <c r="D33" s="91" t="s">
        <v>83</v>
      </c>
      <c r="E33" s="92" t="s">
        <v>101</v>
      </c>
      <c r="F33" s="112">
        <v>350</v>
      </c>
      <c r="G33" s="101">
        <v>0</v>
      </c>
      <c r="H33" s="102" t="s">
        <v>17</v>
      </c>
      <c r="I33" s="103" t="s">
        <v>17</v>
      </c>
      <c r="J33" s="104"/>
    </row>
    <row r="34" spans="1:10" s="48" customFormat="1" ht="38.25" x14ac:dyDescent="0.2">
      <c r="A34" s="99" t="s">
        <v>309</v>
      </c>
      <c r="B34" s="172" t="s">
        <v>87</v>
      </c>
      <c r="C34" s="172"/>
      <c r="D34" s="91" t="s">
        <v>83</v>
      </c>
      <c r="E34" s="92" t="s">
        <v>88</v>
      </c>
      <c r="F34" s="112">
        <v>1050</v>
      </c>
      <c r="G34" s="101">
        <v>0</v>
      </c>
      <c r="H34" s="102" t="s">
        <v>17</v>
      </c>
      <c r="I34" s="103" t="s">
        <v>17</v>
      </c>
      <c r="J34" s="104"/>
    </row>
    <row r="35" spans="1:10" s="48" customFormat="1" ht="38.25" x14ac:dyDescent="0.2">
      <c r="A35" s="99" t="s">
        <v>310</v>
      </c>
      <c r="B35" s="172" t="s">
        <v>85</v>
      </c>
      <c r="C35" s="172"/>
      <c r="D35" s="91" t="s">
        <v>83</v>
      </c>
      <c r="E35" s="92" t="s">
        <v>86</v>
      </c>
      <c r="F35" s="111">
        <v>700</v>
      </c>
      <c r="G35" s="101">
        <v>8</v>
      </c>
      <c r="H35" s="101">
        <v>380</v>
      </c>
      <c r="I35" s="103" t="s">
        <v>17</v>
      </c>
      <c r="J35" s="104"/>
    </row>
    <row r="36" spans="1:10" s="48" customFormat="1" ht="51" x14ac:dyDescent="0.2">
      <c r="A36" s="99" t="s">
        <v>311</v>
      </c>
      <c r="B36" s="172" t="s">
        <v>312</v>
      </c>
      <c r="C36" s="172"/>
      <c r="D36" s="91" t="s">
        <v>83</v>
      </c>
      <c r="E36" s="92" t="s">
        <v>313</v>
      </c>
      <c r="F36" s="111">
        <v>700</v>
      </c>
      <c r="G36" s="108">
        <v>7.8</v>
      </c>
      <c r="H36" s="101">
        <v>380</v>
      </c>
      <c r="I36" s="103" t="s">
        <v>17</v>
      </c>
      <c r="J36" s="104"/>
    </row>
    <row r="37" spans="1:10" s="48" customFormat="1" ht="51" x14ac:dyDescent="0.2">
      <c r="A37" s="99" t="s">
        <v>314</v>
      </c>
      <c r="B37" s="172" t="s">
        <v>91</v>
      </c>
      <c r="C37" s="172"/>
      <c r="D37" s="91" t="s">
        <v>83</v>
      </c>
      <c r="E37" s="92" t="s">
        <v>92</v>
      </c>
      <c r="F37" s="107">
        <v>700</v>
      </c>
      <c r="G37" s="101">
        <v>13</v>
      </c>
      <c r="H37" s="101">
        <v>380</v>
      </c>
      <c r="I37" s="103" t="s">
        <v>17</v>
      </c>
      <c r="J37" s="104"/>
    </row>
    <row r="38" spans="1:10" s="48" customFormat="1" ht="63.75" x14ac:dyDescent="0.2">
      <c r="A38" s="99" t="s">
        <v>315</v>
      </c>
      <c r="B38" s="172" t="s">
        <v>89</v>
      </c>
      <c r="C38" s="172"/>
      <c r="D38" s="91" t="s">
        <v>83</v>
      </c>
      <c r="E38" s="92" t="s">
        <v>90</v>
      </c>
      <c r="F38" s="107">
        <v>700</v>
      </c>
      <c r="G38" s="108">
        <v>21.6</v>
      </c>
      <c r="H38" s="101">
        <v>380</v>
      </c>
      <c r="I38" s="103" t="s">
        <v>17</v>
      </c>
      <c r="J38" s="104"/>
    </row>
    <row r="39" spans="1:10" s="48" customFormat="1" ht="25.5" x14ac:dyDescent="0.2">
      <c r="A39" s="99" t="s">
        <v>316</v>
      </c>
      <c r="B39" s="172" t="s">
        <v>317</v>
      </c>
      <c r="C39" s="172"/>
      <c r="D39" s="91" t="s">
        <v>23</v>
      </c>
      <c r="E39" s="92" t="s">
        <v>318</v>
      </c>
      <c r="F39" s="113">
        <v>3000</v>
      </c>
      <c r="G39" s="108">
        <v>0.3</v>
      </c>
      <c r="H39" s="101">
        <v>220</v>
      </c>
      <c r="I39" s="103" t="s">
        <v>17</v>
      </c>
      <c r="J39" s="104"/>
    </row>
    <row r="40" spans="1:10" s="23" customFormat="1" ht="102" x14ac:dyDescent="0.2">
      <c r="A40" s="15" t="s">
        <v>107</v>
      </c>
      <c r="B40" s="180" t="s">
        <v>108</v>
      </c>
      <c r="C40" s="180"/>
      <c r="D40" s="16" t="s">
        <v>109</v>
      </c>
      <c r="E40" s="17" t="s">
        <v>110</v>
      </c>
      <c r="F40" s="49">
        <v>847</v>
      </c>
      <c r="G40" s="19">
        <v>19</v>
      </c>
      <c r="H40" s="20">
        <v>380</v>
      </c>
      <c r="I40" s="21" t="s">
        <v>111</v>
      </c>
      <c r="J40" s="22"/>
    </row>
    <row r="41" spans="1:10" s="23" customFormat="1" ht="25.5" x14ac:dyDescent="0.2">
      <c r="A41" s="15" t="s">
        <v>17</v>
      </c>
      <c r="B41" s="180" t="s">
        <v>112</v>
      </c>
      <c r="C41" s="180"/>
      <c r="D41" s="16" t="s">
        <v>53</v>
      </c>
      <c r="E41" s="17" t="s">
        <v>113</v>
      </c>
      <c r="F41" s="50">
        <v>900</v>
      </c>
      <c r="G41" s="19">
        <v>0</v>
      </c>
      <c r="H41" s="24" t="s">
        <v>17</v>
      </c>
      <c r="I41" s="21" t="s">
        <v>17</v>
      </c>
      <c r="J41" s="22"/>
    </row>
    <row r="42" spans="1:10" s="23" customFormat="1" ht="12.75" x14ac:dyDescent="0.2">
      <c r="A42" s="15" t="s">
        <v>17</v>
      </c>
      <c r="B42" s="180" t="s">
        <v>114</v>
      </c>
      <c r="C42" s="180"/>
      <c r="D42" s="16" t="s">
        <v>115</v>
      </c>
      <c r="E42" s="17" t="s">
        <v>116</v>
      </c>
      <c r="F42" s="24" t="s">
        <v>17</v>
      </c>
      <c r="G42" s="19">
        <v>0</v>
      </c>
      <c r="H42" s="24" t="s">
        <v>17</v>
      </c>
      <c r="I42" s="21" t="s">
        <v>17</v>
      </c>
      <c r="J42" s="22"/>
    </row>
    <row r="43" spans="1:10" s="23" customFormat="1" ht="25.5" x14ac:dyDescent="0.2">
      <c r="A43" s="15" t="s">
        <v>17</v>
      </c>
      <c r="B43" s="180" t="s">
        <v>117</v>
      </c>
      <c r="C43" s="180"/>
      <c r="D43" s="16" t="s">
        <v>23</v>
      </c>
      <c r="E43" s="17" t="s">
        <v>63</v>
      </c>
      <c r="F43" s="51">
        <v>1100</v>
      </c>
      <c r="G43" s="19">
        <v>0</v>
      </c>
      <c r="H43" s="24" t="s">
        <v>17</v>
      </c>
      <c r="I43" s="21" t="s">
        <v>17</v>
      </c>
      <c r="J43" s="22"/>
    </row>
    <row r="44" spans="1:10" s="23" customFormat="1" ht="12.75" x14ac:dyDescent="0.2">
      <c r="A44" s="15" t="s">
        <v>17</v>
      </c>
      <c r="B44" s="180" t="s">
        <v>118</v>
      </c>
      <c r="C44" s="180"/>
      <c r="D44" s="16" t="s">
        <v>109</v>
      </c>
      <c r="E44" s="17" t="s">
        <v>17</v>
      </c>
      <c r="F44" s="24" t="s">
        <v>17</v>
      </c>
      <c r="G44" s="19">
        <v>0</v>
      </c>
      <c r="H44" s="24" t="s">
        <v>17</v>
      </c>
      <c r="I44" s="21" t="s">
        <v>17</v>
      </c>
      <c r="J44" s="22"/>
    </row>
    <row r="45" spans="1:10" s="23" customFormat="1" ht="12.75" x14ac:dyDescent="0.2">
      <c r="A45" s="15" t="s">
        <v>17</v>
      </c>
      <c r="B45" s="180" t="s">
        <v>119</v>
      </c>
      <c r="C45" s="180"/>
      <c r="D45" s="16" t="s">
        <v>109</v>
      </c>
      <c r="E45" s="17" t="s">
        <v>17</v>
      </c>
      <c r="F45" s="24" t="s">
        <v>17</v>
      </c>
      <c r="G45" s="19">
        <v>0</v>
      </c>
      <c r="H45" s="24" t="s">
        <v>17</v>
      </c>
      <c r="I45" s="21" t="s">
        <v>17</v>
      </c>
      <c r="J45" s="22"/>
    </row>
    <row r="46" spans="1:10" s="23" customFormat="1" ht="12.75" x14ac:dyDescent="0.2">
      <c r="A46" s="15" t="s">
        <v>17</v>
      </c>
      <c r="B46" s="180" t="s">
        <v>120</v>
      </c>
      <c r="C46" s="180"/>
      <c r="D46" s="16" t="s">
        <v>109</v>
      </c>
      <c r="E46" s="17" t="s">
        <v>121</v>
      </c>
      <c r="F46" s="52">
        <v>325</v>
      </c>
      <c r="G46" s="19">
        <v>0</v>
      </c>
      <c r="H46" s="24" t="s">
        <v>17</v>
      </c>
      <c r="I46" s="21" t="s">
        <v>17</v>
      </c>
      <c r="J46" s="22"/>
    </row>
    <row r="47" spans="1:10" s="23" customFormat="1" ht="51" x14ac:dyDescent="0.2">
      <c r="A47" s="15" t="s">
        <v>17</v>
      </c>
      <c r="B47" s="180" t="s">
        <v>122</v>
      </c>
      <c r="C47" s="180"/>
      <c r="D47" s="16" t="s">
        <v>109</v>
      </c>
      <c r="E47" s="17" t="s">
        <v>123</v>
      </c>
      <c r="F47" s="53">
        <v>325</v>
      </c>
      <c r="G47" s="19">
        <v>0</v>
      </c>
      <c r="H47" s="24" t="s">
        <v>17</v>
      </c>
      <c r="I47" s="21" t="s">
        <v>17</v>
      </c>
      <c r="J47" s="22"/>
    </row>
    <row r="48" spans="1:10" s="23" customFormat="1" ht="12.75" x14ac:dyDescent="0.2">
      <c r="A48" s="15" t="s">
        <v>124</v>
      </c>
      <c r="B48" s="183" t="s">
        <v>125</v>
      </c>
      <c r="C48" s="184"/>
      <c r="D48" s="16"/>
      <c r="E48" s="17"/>
      <c r="F48" s="53"/>
      <c r="G48" s="19"/>
      <c r="H48" s="24"/>
      <c r="I48" s="21"/>
      <c r="J48" s="22"/>
    </row>
    <row r="49" spans="1:10" s="23" customFormat="1" ht="12.75" x14ac:dyDescent="0.2">
      <c r="A49" s="15" t="s">
        <v>126</v>
      </c>
      <c r="B49" s="180" t="s">
        <v>127</v>
      </c>
      <c r="C49" s="180"/>
      <c r="D49" s="16" t="s">
        <v>23</v>
      </c>
      <c r="E49" s="17" t="s">
        <v>44</v>
      </c>
      <c r="F49" s="30">
        <v>1100</v>
      </c>
      <c r="G49" s="19">
        <v>0</v>
      </c>
      <c r="H49" s="24" t="s">
        <v>17</v>
      </c>
      <c r="I49" s="21" t="s">
        <v>17</v>
      </c>
      <c r="J49" s="22"/>
    </row>
    <row r="50" spans="1:10" s="23" customFormat="1" ht="51" x14ac:dyDescent="0.2">
      <c r="A50" s="15" t="s">
        <v>128</v>
      </c>
      <c r="B50" s="180" t="s">
        <v>129</v>
      </c>
      <c r="C50" s="180"/>
      <c r="D50" s="16" t="s">
        <v>23</v>
      </c>
      <c r="E50" s="17" t="s">
        <v>130</v>
      </c>
      <c r="F50" s="54">
        <v>1200</v>
      </c>
      <c r="G50" s="19">
        <v>0</v>
      </c>
      <c r="H50" s="24" t="s">
        <v>17</v>
      </c>
      <c r="I50" s="21" t="s">
        <v>55</v>
      </c>
      <c r="J50" s="22"/>
    </row>
    <row r="51" spans="1:10" s="48" customFormat="1" ht="12.75" x14ac:dyDescent="0.2">
      <c r="A51" s="43" t="s">
        <v>17</v>
      </c>
      <c r="B51" s="180" t="s">
        <v>131</v>
      </c>
      <c r="C51" s="180"/>
      <c r="D51" s="16" t="s">
        <v>132</v>
      </c>
      <c r="E51" s="17" t="s">
        <v>17</v>
      </c>
      <c r="F51" s="55" t="s">
        <v>17</v>
      </c>
      <c r="G51" s="44">
        <v>0</v>
      </c>
      <c r="H51" s="45" t="s">
        <v>17</v>
      </c>
      <c r="I51" s="46" t="s">
        <v>17</v>
      </c>
      <c r="J51" s="47"/>
    </row>
    <row r="52" spans="1:10" s="23" customFormat="1" ht="25.5" x14ac:dyDescent="0.2">
      <c r="A52" s="15" t="s">
        <v>133</v>
      </c>
      <c r="B52" s="180" t="s">
        <v>134</v>
      </c>
      <c r="C52" s="180"/>
      <c r="D52" s="16" t="s">
        <v>135</v>
      </c>
      <c r="E52" s="17" t="s">
        <v>136</v>
      </c>
      <c r="F52" s="54">
        <v>1780</v>
      </c>
      <c r="G52" s="19">
        <v>0.32</v>
      </c>
      <c r="H52" s="20">
        <v>220</v>
      </c>
      <c r="I52" s="21" t="s">
        <v>17</v>
      </c>
      <c r="J52" s="22"/>
    </row>
    <row r="53" spans="1:10" s="23" customFormat="1" ht="25.5" x14ac:dyDescent="0.2">
      <c r="A53" s="15" t="s">
        <v>137</v>
      </c>
      <c r="B53" s="180" t="s">
        <v>138</v>
      </c>
      <c r="C53" s="180"/>
      <c r="D53" s="16" t="s">
        <v>23</v>
      </c>
      <c r="E53" s="17" t="s">
        <v>139</v>
      </c>
      <c r="F53" s="56">
        <v>1500</v>
      </c>
      <c r="G53" s="19">
        <v>0</v>
      </c>
      <c r="H53" s="24" t="s">
        <v>17</v>
      </c>
      <c r="I53" s="21" t="s">
        <v>17</v>
      </c>
      <c r="J53" s="22"/>
    </row>
    <row r="54" spans="1:10" s="23" customFormat="1" ht="64.5" thickBot="1" x14ac:dyDescent="0.25">
      <c r="A54" s="15" t="s">
        <v>140</v>
      </c>
      <c r="B54" s="180" t="s">
        <v>141</v>
      </c>
      <c r="C54" s="180"/>
      <c r="D54" s="16" t="s">
        <v>135</v>
      </c>
      <c r="E54" s="17" t="s">
        <v>142</v>
      </c>
      <c r="F54" s="57">
        <v>700</v>
      </c>
      <c r="G54" s="19">
        <v>0.56999999999999995</v>
      </c>
      <c r="H54" s="20">
        <v>220</v>
      </c>
      <c r="I54" s="58" t="s">
        <v>17</v>
      </c>
      <c r="J54" s="22"/>
    </row>
    <row r="55" spans="1:10" s="23" customFormat="1" ht="64.5" thickBot="1" x14ac:dyDescent="0.25">
      <c r="A55" s="15" t="s">
        <v>143</v>
      </c>
      <c r="B55" s="180" t="s">
        <v>144</v>
      </c>
      <c r="C55" s="180"/>
      <c r="D55" s="16" t="s">
        <v>135</v>
      </c>
      <c r="E55" s="17" t="s">
        <v>145</v>
      </c>
      <c r="F55" s="57">
        <v>700</v>
      </c>
      <c r="G55" s="19">
        <v>0.32</v>
      </c>
      <c r="H55" s="59">
        <v>220</v>
      </c>
      <c r="I55" s="60" t="s">
        <v>17</v>
      </c>
      <c r="J55" s="22"/>
    </row>
    <row r="56" spans="1:10" s="23" customFormat="1" ht="38.25" x14ac:dyDescent="0.2">
      <c r="A56" s="24" t="s">
        <v>146</v>
      </c>
      <c r="B56" s="180" t="s">
        <v>147</v>
      </c>
      <c r="C56" s="180"/>
      <c r="D56" s="16" t="s">
        <v>23</v>
      </c>
      <c r="E56" s="17" t="s">
        <v>148</v>
      </c>
      <c r="F56" s="61">
        <v>1000</v>
      </c>
      <c r="G56" s="19">
        <v>0</v>
      </c>
      <c r="H56" s="24" t="s">
        <v>17</v>
      </c>
      <c r="I56" s="24" t="s">
        <v>17</v>
      </c>
      <c r="J56" s="20"/>
    </row>
    <row r="57" spans="1:10" s="48" customFormat="1" ht="51" x14ac:dyDescent="0.2">
      <c r="A57" s="99" t="s">
        <v>319</v>
      </c>
      <c r="B57" s="172" t="s">
        <v>169</v>
      </c>
      <c r="C57" s="172"/>
      <c r="D57" s="91" t="s">
        <v>23</v>
      </c>
      <c r="E57" s="92" t="s">
        <v>170</v>
      </c>
      <c r="F57" s="114">
        <v>600</v>
      </c>
      <c r="G57" s="101">
        <v>0</v>
      </c>
      <c r="H57" s="102" t="s">
        <v>17</v>
      </c>
      <c r="I57" s="103" t="s">
        <v>55</v>
      </c>
      <c r="J57" s="104"/>
    </row>
    <row r="58" spans="1:10" s="48" customFormat="1" ht="12.75" x14ac:dyDescent="0.2">
      <c r="A58" s="99" t="s">
        <v>320</v>
      </c>
      <c r="B58" s="172" t="s">
        <v>321</v>
      </c>
      <c r="C58" s="172"/>
      <c r="D58" s="91" t="s">
        <v>23</v>
      </c>
      <c r="E58" s="92" t="s">
        <v>44</v>
      </c>
      <c r="F58" s="115">
        <v>1200</v>
      </c>
      <c r="G58" s="101">
        <v>0</v>
      </c>
      <c r="H58" s="102" t="s">
        <v>17</v>
      </c>
      <c r="I58" s="103" t="s">
        <v>17</v>
      </c>
      <c r="J58" s="104"/>
    </row>
    <row r="59" spans="1:10" s="48" customFormat="1" ht="38.25" x14ac:dyDescent="0.2">
      <c r="A59" s="99" t="s">
        <v>322</v>
      </c>
      <c r="B59" s="172" t="s">
        <v>166</v>
      </c>
      <c r="C59" s="172"/>
      <c r="D59" s="91" t="s">
        <v>23</v>
      </c>
      <c r="E59" s="92" t="s">
        <v>41</v>
      </c>
      <c r="F59" s="107">
        <v>1000</v>
      </c>
      <c r="G59" s="101">
        <v>0</v>
      </c>
      <c r="H59" s="102" t="s">
        <v>17</v>
      </c>
      <c r="I59" s="103" t="s">
        <v>17</v>
      </c>
      <c r="J59" s="104"/>
    </row>
    <row r="60" spans="1:10" s="48" customFormat="1" ht="38.25" x14ac:dyDescent="0.2">
      <c r="A60" s="99" t="s">
        <v>39</v>
      </c>
      <c r="B60" s="172" t="s">
        <v>40</v>
      </c>
      <c r="C60" s="172"/>
      <c r="D60" s="91" t="s">
        <v>23</v>
      </c>
      <c r="E60" s="92" t="s">
        <v>41</v>
      </c>
      <c r="F60" s="116">
        <v>1600</v>
      </c>
      <c r="G60" s="101">
        <v>0</v>
      </c>
      <c r="H60" s="102" t="s">
        <v>17</v>
      </c>
      <c r="I60" s="103" t="s">
        <v>17</v>
      </c>
      <c r="J60" s="104"/>
    </row>
    <row r="61" spans="1:10" s="48" customFormat="1" ht="12.75" x14ac:dyDescent="0.2">
      <c r="A61" s="99" t="s">
        <v>42</v>
      </c>
      <c r="B61" s="172" t="s">
        <v>43</v>
      </c>
      <c r="C61" s="172"/>
      <c r="D61" s="91" t="s">
        <v>23</v>
      </c>
      <c r="E61" s="92" t="s">
        <v>44</v>
      </c>
      <c r="F61" s="117">
        <v>1600</v>
      </c>
      <c r="G61" s="101">
        <v>0</v>
      </c>
      <c r="H61" s="102" t="s">
        <v>17</v>
      </c>
      <c r="I61" s="103" t="s">
        <v>17</v>
      </c>
      <c r="J61" s="104"/>
    </row>
    <row r="62" spans="1:10" s="48" customFormat="1" ht="51" x14ac:dyDescent="0.2">
      <c r="A62" s="99" t="s">
        <v>45</v>
      </c>
      <c r="B62" s="172" t="s">
        <v>46</v>
      </c>
      <c r="C62" s="172"/>
      <c r="D62" s="91" t="s">
        <v>47</v>
      </c>
      <c r="E62" s="92" t="s">
        <v>48</v>
      </c>
      <c r="F62" s="118">
        <v>320</v>
      </c>
      <c r="G62" s="108">
        <v>0.5</v>
      </c>
      <c r="H62" s="101">
        <v>220</v>
      </c>
      <c r="I62" s="103" t="s">
        <v>17</v>
      </c>
      <c r="J62" s="104"/>
    </row>
    <row r="63" spans="1:10" s="63" customFormat="1" ht="13.5" thickBot="1" x14ac:dyDescent="0.25">
      <c r="A63" s="36"/>
      <c r="B63" s="37"/>
      <c r="C63" s="37"/>
      <c r="D63" s="38"/>
      <c r="E63" s="37"/>
      <c r="F63" s="62"/>
      <c r="G63" s="64"/>
      <c r="H63" s="36"/>
      <c r="I63" s="36"/>
      <c r="J63" s="40"/>
    </row>
    <row r="64" spans="1:10" s="23" customFormat="1" ht="18.75" thickBot="1" x14ac:dyDescent="0.25">
      <c r="A64" s="65"/>
      <c r="B64" s="181" t="s">
        <v>149</v>
      </c>
      <c r="C64" s="182"/>
      <c r="D64" s="66"/>
      <c r="E64" s="67"/>
      <c r="F64" s="68"/>
      <c r="G64" s="69"/>
      <c r="H64" s="70"/>
      <c r="I64" s="71"/>
      <c r="J64" s="72"/>
    </row>
    <row r="65" spans="1:10" s="48" customFormat="1" ht="25.5" x14ac:dyDescent="0.2">
      <c r="A65" s="99" t="s">
        <v>150</v>
      </c>
      <c r="B65" s="172" t="s">
        <v>35</v>
      </c>
      <c r="C65" s="172"/>
      <c r="D65" s="91" t="s">
        <v>36</v>
      </c>
      <c r="E65" s="92" t="s">
        <v>37</v>
      </c>
      <c r="F65" s="106" t="s">
        <v>38</v>
      </c>
      <c r="G65" s="101">
        <v>0</v>
      </c>
      <c r="H65" s="102" t="s">
        <v>17</v>
      </c>
      <c r="I65" s="103" t="s">
        <v>17</v>
      </c>
      <c r="J65" s="104"/>
    </row>
    <row r="66" spans="1:10" s="48" customFormat="1" ht="12.75" x14ac:dyDescent="0.2">
      <c r="A66" s="99" t="s">
        <v>151</v>
      </c>
      <c r="B66" s="172" t="s">
        <v>152</v>
      </c>
      <c r="C66" s="172"/>
      <c r="D66" s="91" t="s">
        <v>23</v>
      </c>
      <c r="E66" s="92" t="s">
        <v>44</v>
      </c>
      <c r="F66" s="114">
        <v>1500</v>
      </c>
      <c r="G66" s="101">
        <v>0</v>
      </c>
      <c r="H66" s="102" t="s">
        <v>17</v>
      </c>
      <c r="I66" s="103" t="s">
        <v>17</v>
      </c>
      <c r="J66" s="104"/>
    </row>
    <row r="67" spans="1:10" s="48" customFormat="1" ht="38.25" x14ac:dyDescent="0.2">
      <c r="A67" s="99" t="s">
        <v>323</v>
      </c>
      <c r="B67" s="172" t="s">
        <v>154</v>
      </c>
      <c r="C67" s="172"/>
      <c r="D67" s="91" t="s">
        <v>23</v>
      </c>
      <c r="E67" s="92" t="s">
        <v>155</v>
      </c>
      <c r="F67" s="107">
        <v>1350</v>
      </c>
      <c r="G67" s="101">
        <v>0</v>
      </c>
      <c r="H67" s="102" t="s">
        <v>17</v>
      </c>
      <c r="I67" s="103" t="s">
        <v>17</v>
      </c>
      <c r="J67" s="104"/>
    </row>
    <row r="68" spans="1:10" s="48" customFormat="1" ht="25.5" x14ac:dyDescent="0.2">
      <c r="A68" s="99" t="s">
        <v>324</v>
      </c>
      <c r="B68" s="172" t="s">
        <v>157</v>
      </c>
      <c r="C68" s="172"/>
      <c r="D68" s="91" t="s">
        <v>158</v>
      </c>
      <c r="E68" s="92" t="s">
        <v>159</v>
      </c>
      <c r="F68" s="106" t="s">
        <v>17</v>
      </c>
      <c r="G68" s="101">
        <v>0</v>
      </c>
      <c r="H68" s="102" t="s">
        <v>17</v>
      </c>
      <c r="I68" s="103" t="s">
        <v>17</v>
      </c>
      <c r="J68" s="104"/>
    </row>
    <row r="69" spans="1:10" s="48" customFormat="1" ht="25.5" x14ac:dyDescent="0.2">
      <c r="A69" s="99" t="s">
        <v>325</v>
      </c>
      <c r="B69" s="172" t="s">
        <v>64</v>
      </c>
      <c r="C69" s="172"/>
      <c r="D69" s="91" t="s">
        <v>65</v>
      </c>
      <c r="E69" s="92" t="s">
        <v>66</v>
      </c>
      <c r="F69" s="121">
        <v>370</v>
      </c>
      <c r="G69" s="101">
        <v>15</v>
      </c>
      <c r="H69" s="101">
        <v>380</v>
      </c>
      <c r="I69" s="103" t="s">
        <v>67</v>
      </c>
      <c r="J69" s="104"/>
    </row>
    <row r="70" spans="1:10" s="48" customFormat="1" ht="39" thickBot="1" x14ac:dyDescent="0.25">
      <c r="A70" s="99" t="s">
        <v>146</v>
      </c>
      <c r="B70" s="172" t="s">
        <v>327</v>
      </c>
      <c r="C70" s="172"/>
      <c r="D70" s="91" t="s">
        <v>23</v>
      </c>
      <c r="E70" s="92" t="s">
        <v>148</v>
      </c>
      <c r="F70" s="122" t="s">
        <v>326</v>
      </c>
      <c r="G70" s="101">
        <v>0</v>
      </c>
      <c r="H70" s="102" t="s">
        <v>17</v>
      </c>
      <c r="I70" s="103" t="s">
        <v>17</v>
      </c>
      <c r="J70" s="104"/>
    </row>
    <row r="71" spans="1:10" ht="19.5" thickBot="1" x14ac:dyDescent="0.35">
      <c r="G71" s="73"/>
    </row>
    <row r="72" spans="1:10" ht="15.75" thickBot="1" x14ac:dyDescent="0.3"/>
    <row r="73" spans="1:10" ht="15" customHeight="1" thickBot="1" x14ac:dyDescent="0.35">
      <c r="B73" s="178" t="s">
        <v>161</v>
      </c>
      <c r="C73" s="179"/>
    </row>
    <row r="74" spans="1:10" s="23" customFormat="1" ht="38.25" x14ac:dyDescent="0.2">
      <c r="A74" s="123" t="s">
        <v>162</v>
      </c>
      <c r="B74" s="180" t="s">
        <v>163</v>
      </c>
      <c r="C74" s="180"/>
      <c r="D74" s="16" t="s">
        <v>23</v>
      </c>
      <c r="E74" s="17" t="s">
        <v>41</v>
      </c>
      <c r="F74" s="42">
        <v>700</v>
      </c>
      <c r="G74" s="19">
        <v>0</v>
      </c>
      <c r="H74" s="24" t="s">
        <v>17</v>
      </c>
      <c r="I74" s="21" t="s">
        <v>17</v>
      </c>
      <c r="J74" s="22"/>
    </row>
    <row r="75" spans="1:10" s="23" customFormat="1" ht="63.75" x14ac:dyDescent="0.2">
      <c r="A75" s="123" t="s">
        <v>164</v>
      </c>
      <c r="B75" s="180" t="s">
        <v>144</v>
      </c>
      <c r="C75" s="180"/>
      <c r="D75" s="16" t="s">
        <v>135</v>
      </c>
      <c r="E75" s="17" t="s">
        <v>145</v>
      </c>
      <c r="F75" s="57">
        <v>700</v>
      </c>
      <c r="G75" s="19">
        <f>0.32*J75</f>
        <v>0</v>
      </c>
      <c r="H75" s="20">
        <v>220</v>
      </c>
      <c r="I75" s="21" t="s">
        <v>17</v>
      </c>
      <c r="J75" s="22"/>
    </row>
    <row r="76" spans="1:10" s="23" customFormat="1" ht="38.25" x14ac:dyDescent="0.2">
      <c r="A76" s="123" t="s">
        <v>165</v>
      </c>
      <c r="B76" s="180" t="s">
        <v>166</v>
      </c>
      <c r="C76" s="180"/>
      <c r="D76" s="16" t="s">
        <v>23</v>
      </c>
      <c r="E76" s="17" t="s">
        <v>41</v>
      </c>
      <c r="F76" s="42">
        <v>1000</v>
      </c>
      <c r="G76" s="19">
        <v>0</v>
      </c>
      <c r="H76" s="24" t="s">
        <v>17</v>
      </c>
      <c r="I76" s="21" t="s">
        <v>17</v>
      </c>
      <c r="J76" s="22"/>
    </row>
    <row r="77" spans="1:10" s="23" customFormat="1" ht="12.75" x14ac:dyDescent="0.2">
      <c r="A77" s="123" t="s">
        <v>167</v>
      </c>
      <c r="B77" s="180" t="s">
        <v>127</v>
      </c>
      <c r="C77" s="180"/>
      <c r="D77" s="16" t="s">
        <v>23</v>
      </c>
      <c r="E77" s="17" t="s">
        <v>44</v>
      </c>
      <c r="F77" s="30">
        <v>1100</v>
      </c>
      <c r="G77" s="19">
        <v>0</v>
      </c>
      <c r="H77" s="24" t="s">
        <v>17</v>
      </c>
      <c r="I77" s="21" t="s">
        <v>17</v>
      </c>
      <c r="J77" s="22"/>
    </row>
    <row r="78" spans="1:10" s="23" customFormat="1" ht="51" x14ac:dyDescent="0.2">
      <c r="A78" s="123" t="s">
        <v>168</v>
      </c>
      <c r="B78" s="180" t="s">
        <v>169</v>
      </c>
      <c r="C78" s="180"/>
      <c r="D78" s="16" t="s">
        <v>23</v>
      </c>
      <c r="E78" s="17" t="s">
        <v>170</v>
      </c>
      <c r="F78" s="54">
        <v>600</v>
      </c>
      <c r="G78" s="19">
        <v>0</v>
      </c>
      <c r="H78" s="24" t="s">
        <v>17</v>
      </c>
      <c r="I78" s="21" t="s">
        <v>55</v>
      </c>
      <c r="J78" s="22"/>
    </row>
    <row r="79" spans="1:10" s="23" customFormat="1" ht="12.75" x14ac:dyDescent="0.2">
      <c r="A79" s="123" t="s">
        <v>171</v>
      </c>
      <c r="B79" s="180" t="s">
        <v>131</v>
      </c>
      <c r="C79" s="180"/>
      <c r="D79" s="16" t="s">
        <v>132</v>
      </c>
      <c r="E79" s="17" t="s">
        <v>17</v>
      </c>
      <c r="F79" s="24" t="s">
        <v>17</v>
      </c>
      <c r="G79" s="19">
        <v>0</v>
      </c>
      <c r="H79" s="24" t="s">
        <v>17</v>
      </c>
      <c r="I79" s="21" t="s">
        <v>17</v>
      </c>
      <c r="J79" s="22"/>
    </row>
    <row r="80" spans="1:10" s="23" customFormat="1" ht="51" x14ac:dyDescent="0.2">
      <c r="A80" s="123" t="s">
        <v>172</v>
      </c>
      <c r="B80" s="180" t="s">
        <v>129</v>
      </c>
      <c r="C80" s="180"/>
      <c r="D80" s="16" t="s">
        <v>23</v>
      </c>
      <c r="E80" s="17" t="s">
        <v>130</v>
      </c>
      <c r="F80" s="54">
        <v>1200</v>
      </c>
      <c r="G80" s="19">
        <v>0</v>
      </c>
      <c r="H80" s="24" t="s">
        <v>17</v>
      </c>
      <c r="I80" s="21" t="s">
        <v>55</v>
      </c>
      <c r="J80" s="22"/>
    </row>
    <row r="81" spans="1:10" s="23" customFormat="1" ht="12.75" x14ac:dyDescent="0.2">
      <c r="A81" s="123" t="s">
        <v>173</v>
      </c>
      <c r="B81" s="180" t="s">
        <v>127</v>
      </c>
      <c r="C81" s="180"/>
      <c r="D81" s="16" t="s">
        <v>23</v>
      </c>
      <c r="E81" s="17" t="s">
        <v>44</v>
      </c>
      <c r="F81" s="30">
        <v>1100</v>
      </c>
      <c r="G81" s="19">
        <v>0</v>
      </c>
      <c r="H81" s="24" t="s">
        <v>17</v>
      </c>
      <c r="I81" s="21" t="s">
        <v>17</v>
      </c>
      <c r="J81" s="22"/>
    </row>
    <row r="82" spans="1:10" s="23" customFormat="1" ht="38.25" x14ac:dyDescent="0.2">
      <c r="A82" s="123" t="s">
        <v>174</v>
      </c>
      <c r="B82" s="180" t="s">
        <v>175</v>
      </c>
      <c r="C82" s="180"/>
      <c r="D82" s="16" t="s">
        <v>12</v>
      </c>
      <c r="E82" s="17" t="s">
        <v>176</v>
      </c>
      <c r="F82" s="74">
        <v>380</v>
      </c>
      <c r="G82" s="19">
        <v>0.35</v>
      </c>
      <c r="H82" s="20">
        <v>220</v>
      </c>
      <c r="I82" s="21" t="s">
        <v>17</v>
      </c>
      <c r="J82" s="22"/>
    </row>
    <row r="83" spans="1:10" s="23" customFormat="1" ht="38.25" x14ac:dyDescent="0.2">
      <c r="A83" s="15" t="s">
        <v>177</v>
      </c>
      <c r="B83" s="180" t="s">
        <v>178</v>
      </c>
      <c r="C83" s="180"/>
      <c r="D83" s="16" t="s">
        <v>179</v>
      </c>
      <c r="E83" s="17" t="s">
        <v>180</v>
      </c>
      <c r="F83" s="75">
        <v>363</v>
      </c>
      <c r="G83" s="19">
        <v>0.14000000000000001</v>
      </c>
      <c r="H83" s="20">
        <v>220</v>
      </c>
      <c r="I83" s="21" t="s">
        <v>17</v>
      </c>
      <c r="J83" s="22"/>
    </row>
    <row r="84" spans="1:10" s="23" customFormat="1" ht="25.5" x14ac:dyDescent="0.2">
      <c r="A84" s="123" t="s">
        <v>182</v>
      </c>
      <c r="B84" s="180" t="s">
        <v>134</v>
      </c>
      <c r="C84" s="180"/>
      <c r="D84" s="16" t="s">
        <v>135</v>
      </c>
      <c r="E84" s="17" t="s">
        <v>136</v>
      </c>
      <c r="F84" s="54">
        <v>1780</v>
      </c>
      <c r="G84" s="33">
        <f>0.32*J84</f>
        <v>0</v>
      </c>
      <c r="H84" s="20">
        <v>220</v>
      </c>
      <c r="I84" s="21" t="s">
        <v>17</v>
      </c>
      <c r="J84" s="22"/>
    </row>
    <row r="85" spans="1:10" s="48" customFormat="1" ht="12.75" x14ac:dyDescent="0.2">
      <c r="A85" s="99" t="s">
        <v>173</v>
      </c>
      <c r="B85" s="172" t="s">
        <v>127</v>
      </c>
      <c r="C85" s="172"/>
      <c r="D85" s="91" t="s">
        <v>23</v>
      </c>
      <c r="E85" s="92" t="s">
        <v>44</v>
      </c>
      <c r="F85" s="117">
        <v>1100</v>
      </c>
      <c r="G85" s="101">
        <v>0</v>
      </c>
      <c r="H85" s="102" t="s">
        <v>17</v>
      </c>
      <c r="I85" s="103" t="s">
        <v>17</v>
      </c>
      <c r="J85" s="104"/>
    </row>
    <row r="86" spans="1:10" s="48" customFormat="1" ht="25.5" x14ac:dyDescent="0.2">
      <c r="A86" s="99" t="s">
        <v>256</v>
      </c>
      <c r="B86" s="172" t="s">
        <v>138</v>
      </c>
      <c r="C86" s="172"/>
      <c r="D86" s="91" t="s">
        <v>23</v>
      </c>
      <c r="E86" s="92" t="s">
        <v>139</v>
      </c>
      <c r="F86" s="124">
        <v>1500</v>
      </c>
      <c r="G86" s="101">
        <v>0</v>
      </c>
      <c r="H86" s="102" t="s">
        <v>17</v>
      </c>
      <c r="I86" s="103" t="s">
        <v>17</v>
      </c>
      <c r="J86" s="104"/>
    </row>
    <row r="87" spans="1:10" s="48" customFormat="1" ht="12.75" x14ac:dyDescent="0.2">
      <c r="A87" s="99" t="s">
        <v>328</v>
      </c>
      <c r="B87" s="172" t="s">
        <v>329</v>
      </c>
      <c r="C87" s="172"/>
      <c r="D87" s="91" t="s">
        <v>23</v>
      </c>
      <c r="E87" s="92" t="s">
        <v>44</v>
      </c>
      <c r="F87" s="115">
        <v>600</v>
      </c>
      <c r="G87" s="101">
        <v>0</v>
      </c>
      <c r="H87" s="102" t="s">
        <v>17</v>
      </c>
      <c r="I87" s="103" t="s">
        <v>17</v>
      </c>
      <c r="J87" s="104"/>
    </row>
    <row r="88" spans="1:10" s="48" customFormat="1" ht="38.25" x14ac:dyDescent="0.2">
      <c r="A88" s="99" t="s">
        <v>181</v>
      </c>
      <c r="B88" s="172" t="s">
        <v>52</v>
      </c>
      <c r="C88" s="172"/>
      <c r="D88" s="91" t="s">
        <v>53</v>
      </c>
      <c r="E88" s="92" t="s">
        <v>54</v>
      </c>
      <c r="F88" s="100">
        <v>390</v>
      </c>
      <c r="G88" s="101">
        <v>0</v>
      </c>
      <c r="H88" s="102" t="s">
        <v>17</v>
      </c>
      <c r="I88" s="103" t="s">
        <v>55</v>
      </c>
      <c r="J88" s="104"/>
    </row>
    <row r="89" spans="1:10" s="48" customFormat="1" ht="39" thickBot="1" x14ac:dyDescent="0.25">
      <c r="A89" s="99" t="s">
        <v>330</v>
      </c>
      <c r="B89" s="172" t="s">
        <v>331</v>
      </c>
      <c r="C89" s="172"/>
      <c r="D89" s="91" t="s">
        <v>23</v>
      </c>
      <c r="E89" s="92" t="s">
        <v>41</v>
      </c>
      <c r="F89" s="107">
        <v>800</v>
      </c>
      <c r="G89" s="101">
        <v>0</v>
      </c>
      <c r="H89" s="102" t="s">
        <v>17</v>
      </c>
      <c r="I89" s="103" t="s">
        <v>17</v>
      </c>
      <c r="J89" s="104"/>
    </row>
    <row r="90" spans="1:10" ht="19.5" thickBot="1" x14ac:dyDescent="0.35">
      <c r="G90" s="73">
        <f>SUM(G74:G84)</f>
        <v>0.49</v>
      </c>
    </row>
    <row r="91" spans="1:10" ht="14.25" customHeight="1" thickBot="1" x14ac:dyDescent="0.35">
      <c r="B91" s="178" t="s">
        <v>183</v>
      </c>
      <c r="C91" s="179"/>
    </row>
    <row r="92" spans="1:10" s="23" customFormat="1" ht="76.5" x14ac:dyDescent="0.2">
      <c r="A92" s="123" t="s">
        <v>187</v>
      </c>
      <c r="B92" s="180" t="s">
        <v>188</v>
      </c>
      <c r="C92" s="180"/>
      <c r="D92" s="16" t="s">
        <v>189</v>
      </c>
      <c r="E92" s="17" t="s">
        <v>190</v>
      </c>
      <c r="F92" s="76">
        <v>600</v>
      </c>
      <c r="G92" s="19">
        <f>0.28*J92</f>
        <v>0</v>
      </c>
      <c r="H92" s="20">
        <v>220</v>
      </c>
      <c r="I92" s="21" t="s">
        <v>17</v>
      </c>
      <c r="J92" s="22"/>
    </row>
    <row r="93" spans="1:10" s="23" customFormat="1" ht="38.25" x14ac:dyDescent="0.2">
      <c r="A93" s="123" t="s">
        <v>192</v>
      </c>
      <c r="B93" s="180" t="s">
        <v>193</v>
      </c>
      <c r="C93" s="180"/>
      <c r="D93" s="16" t="s">
        <v>23</v>
      </c>
      <c r="E93" s="17" t="s">
        <v>194</v>
      </c>
      <c r="F93" s="42">
        <v>2000</v>
      </c>
      <c r="G93" s="19">
        <v>0</v>
      </c>
      <c r="H93" s="24" t="s">
        <v>17</v>
      </c>
      <c r="I93" s="21" t="s">
        <v>17</v>
      </c>
      <c r="J93" s="22"/>
    </row>
    <row r="94" spans="1:10" s="23" customFormat="1" ht="25.5" x14ac:dyDescent="0.2">
      <c r="A94" s="123" t="s">
        <v>195</v>
      </c>
      <c r="B94" s="180" t="s">
        <v>184</v>
      </c>
      <c r="C94" s="180"/>
      <c r="D94" s="16" t="s">
        <v>185</v>
      </c>
      <c r="E94" s="17" t="s">
        <v>106</v>
      </c>
      <c r="F94" s="56">
        <v>1000</v>
      </c>
      <c r="G94" s="19">
        <v>0</v>
      </c>
      <c r="H94" s="24" t="s">
        <v>17</v>
      </c>
      <c r="I94" s="21" t="s">
        <v>17</v>
      </c>
      <c r="J94" s="22"/>
    </row>
    <row r="95" spans="1:10" s="23" customFormat="1" ht="63.75" x14ac:dyDescent="0.2">
      <c r="A95" s="123" t="s">
        <v>196</v>
      </c>
      <c r="B95" s="180" t="s">
        <v>197</v>
      </c>
      <c r="C95" s="180"/>
      <c r="D95" s="16" t="s">
        <v>198</v>
      </c>
      <c r="E95" s="17" t="s">
        <v>199</v>
      </c>
      <c r="F95" s="77">
        <v>350</v>
      </c>
      <c r="G95" s="19">
        <f>0.01*J95</f>
        <v>0</v>
      </c>
      <c r="H95" s="20">
        <v>220</v>
      </c>
      <c r="I95" s="21" t="s">
        <v>17</v>
      </c>
      <c r="J95" s="22"/>
    </row>
    <row r="96" spans="1:10" s="23" customFormat="1" ht="25.5" x14ac:dyDescent="0.2">
      <c r="A96" s="15" t="s">
        <v>200</v>
      </c>
      <c r="B96" s="180" t="s">
        <v>201</v>
      </c>
      <c r="C96" s="180"/>
      <c r="D96" s="16" t="s">
        <v>202</v>
      </c>
      <c r="E96" s="17" t="s">
        <v>203</v>
      </c>
      <c r="F96" s="24" t="s">
        <v>204</v>
      </c>
      <c r="G96" s="19">
        <v>0</v>
      </c>
      <c r="H96" s="24" t="s">
        <v>17</v>
      </c>
      <c r="I96" s="21" t="s">
        <v>17</v>
      </c>
      <c r="J96" s="22"/>
    </row>
    <row r="97" spans="1:10" s="23" customFormat="1" ht="102" x14ac:dyDescent="0.2">
      <c r="A97" s="123" t="s">
        <v>205</v>
      </c>
      <c r="B97" s="180" t="s">
        <v>206</v>
      </c>
      <c r="C97" s="180"/>
      <c r="D97" s="16" t="s">
        <v>207</v>
      </c>
      <c r="E97" s="17" t="s">
        <v>208</v>
      </c>
      <c r="F97" s="78">
        <v>1075</v>
      </c>
      <c r="G97" s="19">
        <v>15</v>
      </c>
      <c r="H97" s="20">
        <v>380</v>
      </c>
      <c r="I97" s="21" t="s">
        <v>209</v>
      </c>
      <c r="J97" s="79"/>
    </row>
    <row r="98" spans="1:10" s="23" customFormat="1" ht="25.5" x14ac:dyDescent="0.2">
      <c r="A98" s="15" t="s">
        <v>17</v>
      </c>
      <c r="B98" s="180" t="s">
        <v>210</v>
      </c>
      <c r="C98" s="180"/>
      <c r="D98" s="16" t="s">
        <v>207</v>
      </c>
      <c r="E98" s="17" t="s">
        <v>211</v>
      </c>
      <c r="F98" s="24" t="s">
        <v>17</v>
      </c>
      <c r="G98" s="19">
        <v>0</v>
      </c>
      <c r="H98" s="24" t="s">
        <v>17</v>
      </c>
      <c r="I98" s="21" t="s">
        <v>17</v>
      </c>
      <c r="J98" s="79"/>
    </row>
    <row r="99" spans="1:10" s="23" customFormat="1" ht="25.5" x14ac:dyDescent="0.2">
      <c r="A99" s="15" t="s">
        <v>17</v>
      </c>
      <c r="B99" s="180" t="s">
        <v>212</v>
      </c>
      <c r="C99" s="180"/>
      <c r="D99" s="16" t="s">
        <v>207</v>
      </c>
      <c r="E99" s="17" t="s">
        <v>213</v>
      </c>
      <c r="F99" s="24" t="s">
        <v>17</v>
      </c>
      <c r="G99" s="19">
        <v>0</v>
      </c>
      <c r="H99" s="24" t="s">
        <v>17</v>
      </c>
      <c r="I99" s="21" t="s">
        <v>17</v>
      </c>
      <c r="J99" s="79"/>
    </row>
    <row r="100" spans="1:10" s="23" customFormat="1" ht="25.5" x14ac:dyDescent="0.2">
      <c r="A100" s="15" t="s">
        <v>17</v>
      </c>
      <c r="B100" s="180" t="s">
        <v>214</v>
      </c>
      <c r="C100" s="180"/>
      <c r="D100" s="16" t="s">
        <v>215</v>
      </c>
      <c r="E100" s="17" t="s">
        <v>216</v>
      </c>
      <c r="F100" s="24" t="s">
        <v>17</v>
      </c>
      <c r="G100" s="19">
        <v>0</v>
      </c>
      <c r="H100" s="24" t="s">
        <v>17</v>
      </c>
      <c r="I100" s="21" t="s">
        <v>17</v>
      </c>
      <c r="J100" s="79"/>
    </row>
    <row r="101" spans="1:10" s="23" customFormat="1" ht="63.75" x14ac:dyDescent="0.2">
      <c r="A101" s="15" t="s">
        <v>17</v>
      </c>
      <c r="B101" s="180" t="s">
        <v>217</v>
      </c>
      <c r="C101" s="180"/>
      <c r="D101" s="16" t="s">
        <v>207</v>
      </c>
      <c r="E101" s="17" t="s">
        <v>218</v>
      </c>
      <c r="F101" s="24" t="s">
        <v>17</v>
      </c>
      <c r="G101" s="19">
        <v>0</v>
      </c>
      <c r="H101" s="24" t="s">
        <v>17</v>
      </c>
      <c r="I101" s="21" t="s">
        <v>17</v>
      </c>
      <c r="J101" s="79"/>
    </row>
    <row r="102" spans="1:10" s="23" customFormat="1" ht="25.5" x14ac:dyDescent="0.2">
      <c r="A102" s="15" t="s">
        <v>17</v>
      </c>
      <c r="B102" s="180" t="s">
        <v>219</v>
      </c>
      <c r="C102" s="180"/>
      <c r="D102" s="16" t="s">
        <v>207</v>
      </c>
      <c r="E102" s="17" t="s">
        <v>220</v>
      </c>
      <c r="F102" s="80">
        <v>600</v>
      </c>
      <c r="G102" s="19">
        <v>0</v>
      </c>
      <c r="H102" s="24" t="s">
        <v>17</v>
      </c>
      <c r="I102" s="21" t="s">
        <v>17</v>
      </c>
      <c r="J102" s="79"/>
    </row>
    <row r="103" spans="1:10" s="23" customFormat="1" ht="38.25" x14ac:dyDescent="0.2">
      <c r="A103" s="123" t="s">
        <v>221</v>
      </c>
      <c r="B103" s="180" t="s">
        <v>222</v>
      </c>
      <c r="C103" s="180"/>
      <c r="D103" s="16" t="s">
        <v>223</v>
      </c>
      <c r="E103" s="17" t="s">
        <v>224</v>
      </c>
      <c r="F103" s="81">
        <v>490</v>
      </c>
      <c r="G103" s="19">
        <v>1.5</v>
      </c>
      <c r="H103" s="20">
        <v>380</v>
      </c>
      <c r="I103" s="21" t="s">
        <v>17</v>
      </c>
      <c r="J103" s="22"/>
    </row>
    <row r="104" spans="1:10" s="23" customFormat="1" ht="63.75" x14ac:dyDescent="0.2">
      <c r="A104" s="123" t="s">
        <v>225</v>
      </c>
      <c r="B104" s="180" t="s">
        <v>226</v>
      </c>
      <c r="C104" s="180"/>
      <c r="D104" s="16" t="s">
        <v>227</v>
      </c>
      <c r="E104" s="17" t="s">
        <v>228</v>
      </c>
      <c r="F104" s="82">
        <v>720</v>
      </c>
      <c r="G104" s="19">
        <v>2.2000000000000002</v>
      </c>
      <c r="H104" s="20">
        <v>380</v>
      </c>
      <c r="I104" s="21" t="s">
        <v>17</v>
      </c>
      <c r="J104" s="22"/>
    </row>
    <row r="105" spans="1:10" s="48" customFormat="1" ht="102" x14ac:dyDescent="0.2">
      <c r="A105" s="99" t="s">
        <v>205</v>
      </c>
      <c r="B105" s="172" t="s">
        <v>206</v>
      </c>
      <c r="C105" s="172"/>
      <c r="D105" s="91" t="s">
        <v>207</v>
      </c>
      <c r="E105" s="92" t="s">
        <v>208</v>
      </c>
      <c r="F105" s="125">
        <v>1075</v>
      </c>
      <c r="G105" s="101">
        <v>15</v>
      </c>
      <c r="H105" s="101">
        <v>380</v>
      </c>
      <c r="I105" s="103" t="s">
        <v>209</v>
      </c>
      <c r="J105" s="104"/>
    </row>
    <row r="106" spans="1:10" s="48" customFormat="1" ht="25.5" x14ac:dyDescent="0.2">
      <c r="A106" s="99" t="s">
        <v>17</v>
      </c>
      <c r="B106" s="172" t="s">
        <v>210</v>
      </c>
      <c r="C106" s="172"/>
      <c r="D106" s="91" t="s">
        <v>207</v>
      </c>
      <c r="E106" s="92" t="s">
        <v>211</v>
      </c>
      <c r="F106" s="106" t="s">
        <v>17</v>
      </c>
      <c r="G106" s="101">
        <v>0</v>
      </c>
      <c r="H106" s="102" t="s">
        <v>17</v>
      </c>
      <c r="I106" s="103" t="s">
        <v>17</v>
      </c>
      <c r="J106" s="104"/>
    </row>
    <row r="107" spans="1:10" s="48" customFormat="1" ht="25.5" x14ac:dyDescent="0.2">
      <c r="A107" s="99" t="s">
        <v>17</v>
      </c>
      <c r="B107" s="172" t="s">
        <v>212</v>
      </c>
      <c r="C107" s="172"/>
      <c r="D107" s="91" t="s">
        <v>207</v>
      </c>
      <c r="E107" s="92" t="s">
        <v>213</v>
      </c>
      <c r="F107" s="106" t="s">
        <v>17</v>
      </c>
      <c r="G107" s="101">
        <v>0</v>
      </c>
      <c r="H107" s="102" t="s">
        <v>17</v>
      </c>
      <c r="I107" s="103" t="s">
        <v>17</v>
      </c>
      <c r="J107" s="104"/>
    </row>
    <row r="108" spans="1:10" s="48" customFormat="1" ht="25.5" x14ac:dyDescent="0.2">
      <c r="A108" s="99" t="s">
        <v>17</v>
      </c>
      <c r="B108" s="172" t="s">
        <v>214</v>
      </c>
      <c r="C108" s="172"/>
      <c r="D108" s="91" t="s">
        <v>215</v>
      </c>
      <c r="E108" s="92" t="s">
        <v>216</v>
      </c>
      <c r="F108" s="106" t="s">
        <v>17</v>
      </c>
      <c r="G108" s="101">
        <v>0</v>
      </c>
      <c r="H108" s="102" t="s">
        <v>17</v>
      </c>
      <c r="I108" s="103" t="s">
        <v>17</v>
      </c>
      <c r="J108" s="104"/>
    </row>
    <row r="109" spans="1:10" s="48" customFormat="1" ht="63.75" x14ac:dyDescent="0.2">
      <c r="A109" s="99" t="s">
        <v>17</v>
      </c>
      <c r="B109" s="172" t="s">
        <v>217</v>
      </c>
      <c r="C109" s="172"/>
      <c r="D109" s="91" t="s">
        <v>207</v>
      </c>
      <c r="E109" s="92" t="s">
        <v>218</v>
      </c>
      <c r="F109" s="106" t="s">
        <v>17</v>
      </c>
      <c r="G109" s="101">
        <v>0</v>
      </c>
      <c r="H109" s="102" t="s">
        <v>17</v>
      </c>
      <c r="I109" s="103" t="s">
        <v>17</v>
      </c>
      <c r="J109" s="104"/>
    </row>
    <row r="110" spans="1:10" s="48" customFormat="1" ht="25.5" x14ac:dyDescent="0.2">
      <c r="A110" s="99" t="s">
        <v>17</v>
      </c>
      <c r="B110" s="172" t="s">
        <v>219</v>
      </c>
      <c r="C110" s="172"/>
      <c r="D110" s="91" t="s">
        <v>207</v>
      </c>
      <c r="E110" s="92" t="s">
        <v>220</v>
      </c>
      <c r="F110" s="126">
        <v>600</v>
      </c>
      <c r="G110" s="101">
        <v>0</v>
      </c>
      <c r="H110" s="102" t="s">
        <v>17</v>
      </c>
      <c r="I110" s="103" t="s">
        <v>17</v>
      </c>
      <c r="J110" s="104"/>
    </row>
    <row r="111" spans="1:10" s="48" customFormat="1" ht="25.5" x14ac:dyDescent="0.2">
      <c r="A111" s="99" t="s">
        <v>332</v>
      </c>
      <c r="B111" s="172" t="s">
        <v>333</v>
      </c>
      <c r="C111" s="172"/>
      <c r="D111" s="91" t="s">
        <v>23</v>
      </c>
      <c r="E111" s="92" t="s">
        <v>63</v>
      </c>
      <c r="F111" s="127">
        <v>1400</v>
      </c>
      <c r="G111" s="101">
        <v>0</v>
      </c>
      <c r="H111" s="102" t="s">
        <v>17</v>
      </c>
      <c r="I111" s="103" t="s">
        <v>17</v>
      </c>
      <c r="J111" s="104"/>
    </row>
    <row r="112" spans="1:10" s="48" customFormat="1" ht="76.5" x14ac:dyDescent="0.2">
      <c r="A112" s="99" t="s">
        <v>334</v>
      </c>
      <c r="B112" s="172" t="s">
        <v>335</v>
      </c>
      <c r="C112" s="172"/>
      <c r="D112" s="91" t="s">
        <v>202</v>
      </c>
      <c r="E112" s="92" t="s">
        <v>336</v>
      </c>
      <c r="F112" s="128">
        <v>1150</v>
      </c>
      <c r="G112" s="101">
        <v>24</v>
      </c>
      <c r="H112" s="101">
        <v>380</v>
      </c>
      <c r="I112" s="103" t="s">
        <v>111</v>
      </c>
      <c r="J112" s="104"/>
    </row>
    <row r="113" spans="1:10" s="48" customFormat="1" ht="25.5" x14ac:dyDescent="0.2">
      <c r="A113" s="99" t="s">
        <v>337</v>
      </c>
      <c r="B113" s="172" t="s">
        <v>201</v>
      </c>
      <c r="C113" s="172"/>
      <c r="D113" s="91" t="s">
        <v>202</v>
      </c>
      <c r="E113" s="92" t="s">
        <v>203</v>
      </c>
      <c r="F113" s="106" t="s">
        <v>204</v>
      </c>
      <c r="G113" s="101">
        <v>0</v>
      </c>
      <c r="H113" s="102" t="s">
        <v>17</v>
      </c>
      <c r="I113" s="103" t="s">
        <v>17</v>
      </c>
      <c r="J113" s="104"/>
    </row>
    <row r="114" spans="1:10" s="48" customFormat="1" ht="25.5" x14ac:dyDescent="0.2">
      <c r="A114" s="99" t="s">
        <v>338</v>
      </c>
      <c r="B114" s="172" t="s">
        <v>339</v>
      </c>
      <c r="C114" s="172"/>
      <c r="D114" s="91" t="s">
        <v>132</v>
      </c>
      <c r="E114" s="92" t="s">
        <v>340</v>
      </c>
      <c r="F114" s="129">
        <v>405</v>
      </c>
      <c r="G114" s="120">
        <v>0.18</v>
      </c>
      <c r="H114" s="101">
        <v>380</v>
      </c>
      <c r="I114" s="103" t="s">
        <v>17</v>
      </c>
      <c r="J114" s="104"/>
    </row>
    <row r="115" spans="1:10" s="48" customFormat="1" ht="25.5" x14ac:dyDescent="0.2">
      <c r="A115" s="99" t="s">
        <v>341</v>
      </c>
      <c r="B115" s="172" t="s">
        <v>342</v>
      </c>
      <c r="C115" s="172"/>
      <c r="D115" s="91" t="s">
        <v>23</v>
      </c>
      <c r="E115" s="92" t="s">
        <v>191</v>
      </c>
      <c r="F115" s="130">
        <v>800</v>
      </c>
      <c r="G115" s="108">
        <v>0.3</v>
      </c>
      <c r="H115" s="102" t="s">
        <v>17</v>
      </c>
      <c r="I115" s="103" t="s">
        <v>17</v>
      </c>
      <c r="J115" s="104"/>
    </row>
    <row r="116" spans="1:10" s="48" customFormat="1" ht="38.25" x14ac:dyDescent="0.2">
      <c r="A116" s="99" t="s">
        <v>343</v>
      </c>
      <c r="B116" s="172" t="s">
        <v>344</v>
      </c>
      <c r="C116" s="172"/>
      <c r="D116" s="91" t="s">
        <v>23</v>
      </c>
      <c r="E116" s="92" t="s">
        <v>194</v>
      </c>
      <c r="F116" s="114">
        <v>1500</v>
      </c>
      <c r="G116" s="101">
        <v>0</v>
      </c>
      <c r="H116" s="102" t="s">
        <v>17</v>
      </c>
      <c r="I116" s="103" t="s">
        <v>17</v>
      </c>
      <c r="J116" s="104"/>
    </row>
    <row r="117" spans="1:10" s="48" customFormat="1" ht="38.25" x14ac:dyDescent="0.2">
      <c r="A117" s="99" t="s">
        <v>153</v>
      </c>
      <c r="B117" s="172" t="s">
        <v>154</v>
      </c>
      <c r="C117" s="172"/>
      <c r="D117" s="91" t="s">
        <v>23</v>
      </c>
      <c r="E117" s="92" t="s">
        <v>155</v>
      </c>
      <c r="F117" s="107">
        <v>1350</v>
      </c>
      <c r="G117" s="101">
        <v>0</v>
      </c>
      <c r="H117" s="102" t="s">
        <v>17</v>
      </c>
      <c r="I117" s="103" t="s">
        <v>17</v>
      </c>
      <c r="J117" s="104"/>
    </row>
    <row r="118" spans="1:10" s="48" customFormat="1" ht="25.5" x14ac:dyDescent="0.2">
      <c r="A118" s="99" t="s">
        <v>156</v>
      </c>
      <c r="B118" s="172" t="s">
        <v>157</v>
      </c>
      <c r="C118" s="172"/>
      <c r="D118" s="91" t="s">
        <v>158</v>
      </c>
      <c r="E118" s="92" t="s">
        <v>159</v>
      </c>
      <c r="F118" s="106" t="s">
        <v>17</v>
      </c>
      <c r="G118" s="101">
        <v>0</v>
      </c>
      <c r="H118" s="102" t="s">
        <v>17</v>
      </c>
      <c r="I118" s="103" t="s">
        <v>17</v>
      </c>
      <c r="J118" s="104"/>
    </row>
    <row r="119" spans="1:10" s="48" customFormat="1" ht="25.5" x14ac:dyDescent="0.2">
      <c r="A119" s="99" t="s">
        <v>345</v>
      </c>
      <c r="B119" s="172" t="s">
        <v>346</v>
      </c>
      <c r="C119" s="172"/>
      <c r="D119" s="91" t="s">
        <v>36</v>
      </c>
      <c r="E119" s="92" t="s">
        <v>347</v>
      </c>
      <c r="F119" s="106" t="s">
        <v>348</v>
      </c>
      <c r="G119" s="101">
        <v>0</v>
      </c>
      <c r="H119" s="102" t="s">
        <v>17</v>
      </c>
      <c r="I119" s="103" t="s">
        <v>17</v>
      </c>
      <c r="J119" s="104"/>
    </row>
    <row r="120" spans="1:10" s="48" customFormat="1" ht="25.5" x14ac:dyDescent="0.2">
      <c r="A120" s="99" t="s">
        <v>160</v>
      </c>
      <c r="B120" s="172" t="s">
        <v>64</v>
      </c>
      <c r="C120" s="172"/>
      <c r="D120" s="91" t="s">
        <v>65</v>
      </c>
      <c r="E120" s="92" t="s">
        <v>66</v>
      </c>
      <c r="F120" s="121">
        <v>370</v>
      </c>
      <c r="G120" s="101">
        <v>15</v>
      </c>
      <c r="H120" s="101">
        <v>380</v>
      </c>
      <c r="I120" s="103" t="s">
        <v>67</v>
      </c>
      <c r="J120" s="104"/>
    </row>
    <row r="121" spans="1:10" s="23" customFormat="1" ht="13.5" thickBot="1" x14ac:dyDescent="0.25">
      <c r="A121" s="36"/>
      <c r="B121" s="37"/>
      <c r="C121" s="37"/>
      <c r="D121" s="38"/>
      <c r="E121" s="37"/>
      <c r="F121" s="36"/>
      <c r="G121" s="64"/>
      <c r="H121" s="36"/>
      <c r="I121" s="36"/>
      <c r="J121" s="40"/>
    </row>
    <row r="122" spans="1:10" ht="19.5" thickBot="1" x14ac:dyDescent="0.35">
      <c r="B122" s="178" t="s">
        <v>229</v>
      </c>
      <c r="C122" s="179"/>
    </row>
    <row r="123" spans="1:10" s="23" customFormat="1" ht="63.75" x14ac:dyDescent="0.2">
      <c r="A123" s="123" t="s">
        <v>230</v>
      </c>
      <c r="B123" s="180" t="s">
        <v>141</v>
      </c>
      <c r="C123" s="180"/>
      <c r="D123" s="16" t="s">
        <v>135</v>
      </c>
      <c r="E123" s="17" t="s">
        <v>142</v>
      </c>
      <c r="F123" s="57">
        <v>700</v>
      </c>
      <c r="G123" s="19">
        <v>0.56999999999999995</v>
      </c>
      <c r="H123" s="20">
        <v>220</v>
      </c>
      <c r="I123" s="21" t="s">
        <v>17</v>
      </c>
      <c r="J123" s="22"/>
    </row>
    <row r="124" spans="1:10" s="23" customFormat="1" ht="38.25" x14ac:dyDescent="0.2">
      <c r="A124" s="123" t="s">
        <v>231</v>
      </c>
      <c r="B124" s="180" t="s">
        <v>52</v>
      </c>
      <c r="C124" s="180"/>
      <c r="D124" s="16" t="s">
        <v>53</v>
      </c>
      <c r="E124" s="17" t="s">
        <v>54</v>
      </c>
      <c r="F124" s="32">
        <v>390</v>
      </c>
      <c r="G124" s="19">
        <v>0</v>
      </c>
      <c r="H124" s="24" t="s">
        <v>17</v>
      </c>
      <c r="I124" s="21" t="s">
        <v>55</v>
      </c>
      <c r="J124" s="22"/>
    </row>
    <row r="125" spans="1:10" s="23" customFormat="1" ht="51" x14ac:dyDescent="0.2">
      <c r="A125" s="123" t="s">
        <v>232</v>
      </c>
      <c r="B125" s="180" t="s">
        <v>169</v>
      </c>
      <c r="C125" s="180"/>
      <c r="D125" s="16" t="s">
        <v>23</v>
      </c>
      <c r="E125" s="17" t="s">
        <v>170</v>
      </c>
      <c r="F125" s="54">
        <v>600</v>
      </c>
      <c r="G125" s="19">
        <v>0</v>
      </c>
      <c r="H125" s="24" t="s">
        <v>17</v>
      </c>
      <c r="I125" s="21" t="s">
        <v>55</v>
      </c>
      <c r="J125" s="22"/>
    </row>
    <row r="126" spans="1:10" s="23" customFormat="1" ht="12.75" x14ac:dyDescent="0.2">
      <c r="A126" s="15" t="s">
        <v>17</v>
      </c>
      <c r="B126" s="180" t="s">
        <v>131</v>
      </c>
      <c r="C126" s="180"/>
      <c r="D126" s="16" t="s">
        <v>132</v>
      </c>
      <c r="E126" s="17" t="s">
        <v>17</v>
      </c>
      <c r="F126" s="24" t="s">
        <v>17</v>
      </c>
      <c r="G126" s="19">
        <v>0</v>
      </c>
      <c r="H126" s="24" t="s">
        <v>17</v>
      </c>
      <c r="I126" s="21" t="s">
        <v>17</v>
      </c>
      <c r="J126" s="22"/>
    </row>
    <row r="127" spans="1:10" s="23" customFormat="1" ht="38.25" x14ac:dyDescent="0.2">
      <c r="A127" s="123" t="s">
        <v>233</v>
      </c>
      <c r="B127" s="180" t="s">
        <v>234</v>
      </c>
      <c r="C127" s="180"/>
      <c r="D127" s="16" t="s">
        <v>135</v>
      </c>
      <c r="E127" s="17" t="s">
        <v>235</v>
      </c>
      <c r="F127" s="54">
        <v>1865</v>
      </c>
      <c r="G127" s="19">
        <v>0.32</v>
      </c>
      <c r="H127" s="20">
        <v>220</v>
      </c>
      <c r="I127" s="21" t="s">
        <v>17</v>
      </c>
      <c r="J127" s="22"/>
    </row>
    <row r="128" spans="1:10" s="23" customFormat="1" ht="38.25" x14ac:dyDescent="0.2">
      <c r="A128" s="123" t="s">
        <v>236</v>
      </c>
      <c r="B128" s="180" t="s">
        <v>166</v>
      </c>
      <c r="C128" s="180"/>
      <c r="D128" s="16" t="s">
        <v>23</v>
      </c>
      <c r="E128" s="17" t="s">
        <v>41</v>
      </c>
      <c r="F128" s="42">
        <v>1000</v>
      </c>
      <c r="G128" s="19">
        <v>0</v>
      </c>
      <c r="H128" s="24" t="s">
        <v>17</v>
      </c>
      <c r="I128" s="21" t="s">
        <v>17</v>
      </c>
      <c r="J128" s="22"/>
    </row>
    <row r="129" spans="1:10" s="23" customFormat="1" ht="12.75" x14ac:dyDescent="0.2">
      <c r="A129" s="123" t="s">
        <v>237</v>
      </c>
      <c r="B129" s="180" t="s">
        <v>238</v>
      </c>
      <c r="C129" s="180"/>
      <c r="D129" s="16" t="s">
        <v>23</v>
      </c>
      <c r="E129" s="17" t="s">
        <v>44</v>
      </c>
      <c r="F129" s="83">
        <v>1000</v>
      </c>
      <c r="G129" s="19">
        <v>0</v>
      </c>
      <c r="H129" s="24" t="s">
        <v>17</v>
      </c>
      <c r="I129" s="21" t="s">
        <v>17</v>
      </c>
      <c r="J129" s="22"/>
    </row>
    <row r="130" spans="1:10" s="23" customFormat="1" ht="12.75" x14ac:dyDescent="0.2">
      <c r="A130" s="123" t="s">
        <v>239</v>
      </c>
      <c r="B130" s="180" t="s">
        <v>240</v>
      </c>
      <c r="C130" s="180"/>
      <c r="D130" s="16" t="s">
        <v>23</v>
      </c>
      <c r="E130" s="17" t="s">
        <v>241</v>
      </c>
      <c r="F130" s="84">
        <v>900</v>
      </c>
      <c r="G130" s="19">
        <v>0</v>
      </c>
      <c r="H130" s="24" t="s">
        <v>17</v>
      </c>
      <c r="I130" s="21" t="s">
        <v>17</v>
      </c>
      <c r="J130" s="22"/>
    </row>
    <row r="131" spans="1:10" s="23" customFormat="1" ht="63.75" x14ac:dyDescent="0.2">
      <c r="A131" s="123" t="s">
        <v>242</v>
      </c>
      <c r="B131" s="180" t="s">
        <v>197</v>
      </c>
      <c r="C131" s="180"/>
      <c r="D131" s="16" t="s">
        <v>198</v>
      </c>
      <c r="E131" s="17" t="s">
        <v>199</v>
      </c>
      <c r="F131" s="77">
        <v>350</v>
      </c>
      <c r="G131" s="19">
        <f>0.01*J131</f>
        <v>0</v>
      </c>
      <c r="H131" s="20">
        <v>220</v>
      </c>
      <c r="I131" s="21" t="s">
        <v>17</v>
      </c>
      <c r="J131" s="22"/>
    </row>
    <row r="132" spans="1:10" s="23" customFormat="1" ht="38.25" x14ac:dyDescent="0.2">
      <c r="A132" s="123" t="s">
        <v>243</v>
      </c>
      <c r="B132" s="180" t="s">
        <v>244</v>
      </c>
      <c r="C132" s="180"/>
      <c r="D132" s="16" t="s">
        <v>245</v>
      </c>
      <c r="E132" s="17" t="s">
        <v>246</v>
      </c>
      <c r="F132" s="85">
        <v>440</v>
      </c>
      <c r="G132" s="19">
        <v>1.1100000000000001</v>
      </c>
      <c r="H132" s="20">
        <v>380</v>
      </c>
      <c r="I132" s="21" t="s">
        <v>17</v>
      </c>
      <c r="J132" s="22"/>
    </row>
    <row r="133" spans="1:10" s="23" customFormat="1" ht="12.75" x14ac:dyDescent="0.2">
      <c r="A133" s="123" t="s">
        <v>247</v>
      </c>
      <c r="B133" s="180" t="s">
        <v>248</v>
      </c>
      <c r="C133" s="180"/>
      <c r="D133" s="16" t="s">
        <v>249</v>
      </c>
      <c r="E133" s="17" t="s">
        <v>250</v>
      </c>
      <c r="F133" s="86">
        <v>600</v>
      </c>
      <c r="G133" s="19">
        <v>0</v>
      </c>
      <c r="H133" s="24" t="s">
        <v>17</v>
      </c>
      <c r="I133" s="21" t="s">
        <v>17</v>
      </c>
      <c r="J133" s="22"/>
    </row>
    <row r="134" spans="1:10" s="23" customFormat="1" ht="25.5" x14ac:dyDescent="0.2">
      <c r="A134" s="123" t="s">
        <v>251</v>
      </c>
      <c r="B134" s="180" t="s">
        <v>252</v>
      </c>
      <c r="C134" s="180"/>
      <c r="D134" s="16" t="s">
        <v>23</v>
      </c>
      <c r="E134" s="17" t="s">
        <v>139</v>
      </c>
      <c r="F134" s="56">
        <v>1400</v>
      </c>
      <c r="G134" s="19">
        <v>0</v>
      </c>
      <c r="H134" s="24" t="s">
        <v>17</v>
      </c>
      <c r="I134" s="21" t="s">
        <v>17</v>
      </c>
      <c r="J134" s="22"/>
    </row>
    <row r="135" spans="1:10" s="23" customFormat="1" ht="38.25" x14ac:dyDescent="0.2">
      <c r="A135" s="123" t="s">
        <v>253</v>
      </c>
      <c r="B135" s="180" t="s">
        <v>254</v>
      </c>
      <c r="C135" s="180"/>
      <c r="D135" s="16" t="s">
        <v>135</v>
      </c>
      <c r="E135" s="17" t="s">
        <v>255</v>
      </c>
      <c r="F135" s="54">
        <v>1400</v>
      </c>
      <c r="G135" s="19">
        <v>0.26</v>
      </c>
      <c r="H135" s="20">
        <v>220</v>
      </c>
      <c r="I135" s="21" t="s">
        <v>17</v>
      </c>
      <c r="J135" s="22"/>
    </row>
    <row r="136" spans="1:10" s="23" customFormat="1" ht="25.5" x14ac:dyDescent="0.2">
      <c r="A136" s="123" t="s">
        <v>256</v>
      </c>
      <c r="B136" s="180" t="s">
        <v>138</v>
      </c>
      <c r="C136" s="180"/>
      <c r="D136" s="16" t="s">
        <v>23</v>
      </c>
      <c r="E136" s="17" t="s">
        <v>139</v>
      </c>
      <c r="F136" s="56">
        <v>1500</v>
      </c>
      <c r="G136" s="33">
        <v>0</v>
      </c>
      <c r="H136" s="24" t="s">
        <v>17</v>
      </c>
      <c r="I136" s="21" t="s">
        <v>17</v>
      </c>
      <c r="J136" s="22"/>
    </row>
    <row r="137" spans="1:10" s="48" customFormat="1" ht="25.5" x14ac:dyDescent="0.2">
      <c r="A137" s="99" t="s">
        <v>182</v>
      </c>
      <c r="B137" s="172" t="s">
        <v>134</v>
      </c>
      <c r="C137" s="172"/>
      <c r="D137" s="91" t="s">
        <v>135</v>
      </c>
      <c r="E137" s="92" t="s">
        <v>136</v>
      </c>
      <c r="F137" s="114">
        <v>1780</v>
      </c>
      <c r="G137" s="120">
        <v>0.32</v>
      </c>
      <c r="H137" s="101">
        <v>220</v>
      </c>
      <c r="I137" s="103" t="s">
        <v>17</v>
      </c>
      <c r="J137" s="104"/>
    </row>
    <row r="138" spans="1:10" s="48" customFormat="1" ht="26.25" thickBot="1" x14ac:dyDescent="0.25">
      <c r="A138" s="99" t="s">
        <v>251</v>
      </c>
      <c r="B138" s="172" t="s">
        <v>252</v>
      </c>
      <c r="C138" s="172"/>
      <c r="D138" s="91" t="s">
        <v>23</v>
      </c>
      <c r="E138" s="92" t="s">
        <v>139</v>
      </c>
      <c r="F138" s="124">
        <v>1400</v>
      </c>
      <c r="G138" s="101">
        <v>0</v>
      </c>
      <c r="H138" s="102" t="s">
        <v>17</v>
      </c>
      <c r="I138" s="103" t="s">
        <v>17</v>
      </c>
      <c r="J138" s="104"/>
    </row>
    <row r="139" spans="1:10" s="23" customFormat="1" ht="18.75" thickBot="1" x14ac:dyDescent="0.25">
      <c r="A139" s="36"/>
      <c r="B139" s="37"/>
      <c r="C139" s="37"/>
      <c r="D139" s="38"/>
      <c r="E139" s="37"/>
      <c r="F139" s="87"/>
      <c r="G139" s="88">
        <f>SUM(G123:G136)</f>
        <v>2.2599999999999998</v>
      </c>
      <c r="H139" s="36"/>
      <c r="I139" s="36"/>
      <c r="J139" s="40"/>
    </row>
    <row r="140" spans="1:10" ht="19.5" thickBot="1" x14ac:dyDescent="0.35">
      <c r="B140" s="178" t="s">
        <v>257</v>
      </c>
      <c r="C140" s="179"/>
    </row>
    <row r="141" spans="1:10" s="48" customFormat="1" ht="51" x14ac:dyDescent="0.2">
      <c r="A141" s="99" t="s">
        <v>349</v>
      </c>
      <c r="B141" s="172" t="s">
        <v>356</v>
      </c>
      <c r="C141" s="172"/>
      <c r="D141" s="91" t="s">
        <v>258</v>
      </c>
      <c r="E141" s="92" t="s">
        <v>350</v>
      </c>
      <c r="F141" s="131">
        <v>2000</v>
      </c>
      <c r="G141" s="101">
        <v>0</v>
      </c>
      <c r="H141" s="102" t="s">
        <v>17</v>
      </c>
      <c r="I141" s="103" t="s">
        <v>17</v>
      </c>
      <c r="J141" s="104"/>
    </row>
    <row r="142" spans="1:10" s="48" customFormat="1" ht="12.75" x14ac:dyDescent="0.2">
      <c r="A142" s="99" t="s">
        <v>17</v>
      </c>
      <c r="B142" s="172" t="s">
        <v>259</v>
      </c>
      <c r="C142" s="172"/>
      <c r="D142" s="91" t="s">
        <v>260</v>
      </c>
      <c r="E142" s="92" t="s">
        <v>17</v>
      </c>
      <c r="F142" s="132">
        <v>1100</v>
      </c>
      <c r="G142" s="101">
        <v>0</v>
      </c>
      <c r="H142" s="102" t="s">
        <v>17</v>
      </c>
      <c r="I142" s="103" t="s">
        <v>17</v>
      </c>
      <c r="J142" s="104"/>
    </row>
    <row r="143" spans="1:10" s="48" customFormat="1" ht="102" x14ac:dyDescent="0.2">
      <c r="A143" s="99" t="s">
        <v>17</v>
      </c>
      <c r="B143" s="172" t="s">
        <v>357</v>
      </c>
      <c r="C143" s="172"/>
      <c r="D143" s="91" t="s">
        <v>261</v>
      </c>
      <c r="E143" s="92" t="s">
        <v>358</v>
      </c>
      <c r="F143" s="133">
        <v>1118</v>
      </c>
      <c r="G143" s="120">
        <v>0.68</v>
      </c>
      <c r="H143" s="101">
        <v>220</v>
      </c>
      <c r="I143" s="103" t="s">
        <v>17</v>
      </c>
      <c r="J143" s="104"/>
    </row>
    <row r="144" spans="1:10" s="48" customFormat="1" ht="38.25" x14ac:dyDescent="0.2">
      <c r="A144" s="99" t="s">
        <v>351</v>
      </c>
      <c r="B144" s="172" t="s">
        <v>352</v>
      </c>
      <c r="C144" s="172"/>
      <c r="D144" s="91" t="s">
        <v>23</v>
      </c>
      <c r="E144" s="92" t="s">
        <v>148</v>
      </c>
      <c r="F144" s="134">
        <v>1100</v>
      </c>
      <c r="G144" s="101">
        <v>0</v>
      </c>
      <c r="H144" s="102" t="s">
        <v>17</v>
      </c>
      <c r="I144" s="103" t="s">
        <v>17</v>
      </c>
      <c r="J144" s="104"/>
    </row>
    <row r="145" spans="1:256" s="48" customFormat="1" ht="51" x14ac:dyDescent="0.2">
      <c r="A145" s="99" t="s">
        <v>353</v>
      </c>
      <c r="B145" s="172" t="s">
        <v>354</v>
      </c>
      <c r="C145" s="172"/>
      <c r="D145" s="91" t="s">
        <v>198</v>
      </c>
      <c r="E145" s="92" t="s">
        <v>355</v>
      </c>
      <c r="F145" s="135">
        <v>355</v>
      </c>
      <c r="G145" s="120">
        <v>0.01</v>
      </c>
      <c r="H145" s="101">
        <v>220</v>
      </c>
      <c r="I145" s="103" t="s">
        <v>17</v>
      </c>
      <c r="J145" s="104"/>
    </row>
    <row r="146" spans="1:256" ht="19.5" thickBot="1" x14ac:dyDescent="0.35">
      <c r="G146" s="89">
        <f>0.68+0.62</f>
        <v>1.3</v>
      </c>
    </row>
    <row r="147" spans="1:256" s="23" customFormat="1" ht="19.5" thickBot="1" x14ac:dyDescent="0.35">
      <c r="A147" s="4"/>
      <c r="B147" s="178" t="s">
        <v>370</v>
      </c>
      <c r="C147" s="179"/>
      <c r="D147" s="4"/>
      <c r="E147" s="4"/>
      <c r="F147" s="5"/>
      <c r="G147" s="6"/>
      <c r="H147" s="5"/>
      <c r="I147" s="5"/>
      <c r="J147" s="5"/>
    </row>
    <row r="148" spans="1:256" s="48" customFormat="1" ht="51" x14ac:dyDescent="0.2">
      <c r="A148" s="99" t="s">
        <v>359</v>
      </c>
      <c r="B148" s="172" t="s">
        <v>301</v>
      </c>
      <c r="C148" s="172"/>
      <c r="D148" s="91" t="s">
        <v>262</v>
      </c>
      <c r="E148" s="92" t="s">
        <v>302</v>
      </c>
      <c r="F148" s="136">
        <v>485</v>
      </c>
      <c r="G148" s="120">
        <v>0.38</v>
      </c>
      <c r="H148" s="101">
        <v>220</v>
      </c>
      <c r="I148" s="103" t="s">
        <v>111</v>
      </c>
      <c r="J148" s="104"/>
    </row>
    <row r="149" spans="1:256" s="48" customFormat="1" ht="63.75" x14ac:dyDescent="0.2">
      <c r="A149" s="99" t="s">
        <v>360</v>
      </c>
      <c r="B149" s="172" t="s">
        <v>275</v>
      </c>
      <c r="C149" s="172"/>
      <c r="D149" s="91" t="s">
        <v>276</v>
      </c>
      <c r="E149" s="92" t="s">
        <v>277</v>
      </c>
      <c r="F149" s="137">
        <v>1458</v>
      </c>
      <c r="G149" s="120">
        <v>0.18</v>
      </c>
      <c r="H149" s="101">
        <v>220</v>
      </c>
      <c r="I149" s="103" t="s">
        <v>278</v>
      </c>
      <c r="J149" s="104"/>
    </row>
    <row r="150" spans="1:256" s="48" customFormat="1" ht="12.75" x14ac:dyDescent="0.2">
      <c r="A150" s="99" t="s">
        <v>17</v>
      </c>
      <c r="B150" s="172" t="s">
        <v>131</v>
      </c>
      <c r="C150" s="172"/>
      <c r="D150" s="91" t="s">
        <v>132</v>
      </c>
      <c r="E150" s="92" t="s">
        <v>17</v>
      </c>
      <c r="F150" s="106" t="s">
        <v>17</v>
      </c>
      <c r="G150" s="101">
        <v>0</v>
      </c>
      <c r="H150" s="102" t="s">
        <v>17</v>
      </c>
      <c r="I150" s="103" t="s">
        <v>17</v>
      </c>
      <c r="J150" s="104"/>
    </row>
    <row r="151" spans="1:256" s="48" customFormat="1" ht="25.5" x14ac:dyDescent="0.2">
      <c r="A151" s="99" t="s">
        <v>361</v>
      </c>
      <c r="B151" s="172" t="s">
        <v>263</v>
      </c>
      <c r="C151" s="172"/>
      <c r="D151" s="91" t="s">
        <v>12</v>
      </c>
      <c r="E151" s="92" t="s">
        <v>264</v>
      </c>
      <c r="F151" s="138">
        <v>210</v>
      </c>
      <c r="G151" s="108">
        <v>0.2</v>
      </c>
      <c r="H151" s="101">
        <v>220</v>
      </c>
      <c r="I151" s="103" t="s">
        <v>17</v>
      </c>
      <c r="J151" s="104"/>
    </row>
    <row r="152" spans="1:256" s="48" customFormat="1" ht="51" x14ac:dyDescent="0.2">
      <c r="A152" s="99" t="s">
        <v>362</v>
      </c>
      <c r="B152" s="172" t="s">
        <v>267</v>
      </c>
      <c r="C152" s="172"/>
      <c r="D152" s="91" t="s">
        <v>268</v>
      </c>
      <c r="E152" s="92" t="s">
        <v>269</v>
      </c>
      <c r="F152" s="106" t="s">
        <v>17</v>
      </c>
      <c r="G152" s="108">
        <v>0.9</v>
      </c>
      <c r="H152" s="101">
        <v>220</v>
      </c>
      <c r="I152" s="103" t="s">
        <v>17</v>
      </c>
      <c r="J152" s="104"/>
    </row>
    <row r="153" spans="1:256" s="48" customFormat="1" ht="25.5" x14ac:dyDescent="0.2">
      <c r="A153" s="99" t="s">
        <v>363</v>
      </c>
      <c r="B153" s="172" t="s">
        <v>364</v>
      </c>
      <c r="C153" s="172"/>
      <c r="D153" s="91" t="s">
        <v>62</v>
      </c>
      <c r="E153" s="92" t="s">
        <v>365</v>
      </c>
      <c r="F153" s="139">
        <v>480</v>
      </c>
      <c r="G153" s="120">
        <v>0.08</v>
      </c>
      <c r="H153" s="101">
        <v>220</v>
      </c>
      <c r="I153" s="103" t="s">
        <v>17</v>
      </c>
      <c r="J153" s="104"/>
    </row>
    <row r="154" spans="1:256" s="48" customFormat="1" ht="76.5" x14ac:dyDescent="0.2">
      <c r="A154" s="99" t="s">
        <v>366</v>
      </c>
      <c r="B154" s="172" t="s">
        <v>367</v>
      </c>
      <c r="C154" s="172"/>
      <c r="D154" s="91" t="s">
        <v>273</v>
      </c>
      <c r="E154" s="92" t="s">
        <v>368</v>
      </c>
      <c r="F154" s="140">
        <v>700</v>
      </c>
      <c r="G154" s="108">
        <v>2.8</v>
      </c>
      <c r="H154" s="101">
        <v>220</v>
      </c>
      <c r="I154" s="103" t="s">
        <v>14</v>
      </c>
      <c r="J154" s="104"/>
    </row>
    <row r="155" spans="1:256" s="48" customFormat="1" ht="51" x14ac:dyDescent="0.2">
      <c r="A155" s="99" t="s">
        <v>369</v>
      </c>
      <c r="B155" s="172" t="s">
        <v>270</v>
      </c>
      <c r="C155" s="172"/>
      <c r="D155" s="91" t="s">
        <v>115</v>
      </c>
      <c r="E155" s="92" t="s">
        <v>271</v>
      </c>
      <c r="F155" s="141">
        <v>200</v>
      </c>
      <c r="G155" s="120">
        <v>0.24</v>
      </c>
      <c r="H155" s="101">
        <v>220</v>
      </c>
      <c r="I155" s="103" t="s">
        <v>17</v>
      </c>
      <c r="J155" s="104"/>
    </row>
    <row r="156" spans="1:256" s="48" customFormat="1" ht="13.5" thickBot="1" x14ac:dyDescent="0.25">
      <c r="A156" s="99" t="s">
        <v>17</v>
      </c>
      <c r="B156" s="172" t="s">
        <v>114</v>
      </c>
      <c r="C156" s="172"/>
      <c r="D156" s="91" t="s">
        <v>115</v>
      </c>
      <c r="E156" s="92" t="s">
        <v>116</v>
      </c>
      <c r="F156" s="106" t="s">
        <v>17</v>
      </c>
      <c r="G156" s="101">
        <v>0</v>
      </c>
      <c r="H156" s="102" t="s">
        <v>17</v>
      </c>
      <c r="I156" s="103" t="s">
        <v>17</v>
      </c>
      <c r="J156" s="104"/>
    </row>
    <row r="157" spans="1:256" ht="19.5" thickBot="1" x14ac:dyDescent="0.35">
      <c r="G157" s="73" t="e">
        <f>SUM(#REF!)</f>
        <v>#REF!</v>
      </c>
    </row>
    <row r="158" spans="1:256" x14ac:dyDescent="0.25">
      <c r="B158" s="174" t="s">
        <v>371</v>
      </c>
      <c r="C158" s="175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  <c r="IV158" s="23"/>
    </row>
    <row r="159" spans="1:256" s="23" customFormat="1" ht="15.75" thickBot="1" x14ac:dyDescent="0.3">
      <c r="A159" s="4"/>
      <c r="B159" s="176"/>
      <c r="C159" s="177"/>
      <c r="D159" s="4"/>
      <c r="E159" s="4"/>
      <c r="F159" s="5"/>
      <c r="G159" s="6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23" customFormat="1" ht="64.5" thickBot="1" x14ac:dyDescent="0.3">
      <c r="A160" s="90" t="s">
        <v>279</v>
      </c>
      <c r="B160" s="172" t="s">
        <v>280</v>
      </c>
      <c r="C160" s="172"/>
      <c r="D160" s="91" t="s">
        <v>281</v>
      </c>
      <c r="E160" s="92" t="s">
        <v>282</v>
      </c>
      <c r="F160" s="93">
        <v>600</v>
      </c>
      <c r="G160" s="94">
        <v>0</v>
      </c>
      <c r="H160" s="95" t="s">
        <v>17</v>
      </c>
      <c r="I160" s="96" t="s">
        <v>17</v>
      </c>
      <c r="J160" s="79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23" customFormat="1" ht="19.5" thickBot="1" x14ac:dyDescent="0.35">
      <c r="A161" s="4"/>
      <c r="B161" s="4"/>
      <c r="C161" s="4"/>
      <c r="D161" s="4"/>
      <c r="E161" s="4"/>
      <c r="F161" s="5"/>
      <c r="G161" s="73">
        <f>SUM(G160)</f>
        <v>0</v>
      </c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23" customFormat="1" ht="18.75" x14ac:dyDescent="0.3">
      <c r="A162" s="4"/>
      <c r="B162" s="4"/>
      <c r="C162" s="4"/>
      <c r="D162" s="4"/>
      <c r="E162" s="4"/>
      <c r="F162" s="5"/>
      <c r="G162" s="97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23" customFormat="1" ht="18.75" x14ac:dyDescent="0.3">
      <c r="A163" s="4"/>
      <c r="B163" s="4"/>
      <c r="C163" s="4"/>
      <c r="D163" s="4"/>
      <c r="E163" s="4"/>
      <c r="F163" s="98" t="s">
        <v>283</v>
      </c>
      <c r="G163" s="97" t="e">
        <f>G22+#REF!+G58+G71+G90+#REF!+G120+G139+G146+#REF!+G157</f>
        <v>#REF!</v>
      </c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23" customFormat="1" ht="15.75" thickBot="1" x14ac:dyDescent="0.3">
      <c r="A164" s="4"/>
      <c r="B164" s="4"/>
      <c r="C164" s="4"/>
      <c r="D164" s="4"/>
      <c r="E164" s="4"/>
      <c r="F164" s="5"/>
      <c r="G164" s="6"/>
      <c r="H164" s="5"/>
      <c r="I164" s="5"/>
      <c r="J164" s="5"/>
    </row>
    <row r="165" spans="1:256" s="23" customFormat="1" ht="19.5" thickBot="1" x14ac:dyDescent="0.35">
      <c r="A165" s="4"/>
      <c r="B165" s="178" t="s">
        <v>372</v>
      </c>
      <c r="C165" s="179"/>
      <c r="D165" s="4"/>
      <c r="E165" s="4"/>
      <c r="F165" s="5"/>
      <c r="G165" s="6"/>
      <c r="H165" s="5"/>
      <c r="I165" s="5"/>
      <c r="J165" s="5"/>
    </row>
    <row r="166" spans="1:256" s="48" customFormat="1" ht="63.75" x14ac:dyDescent="0.2">
      <c r="A166" s="150" t="s">
        <v>373</v>
      </c>
      <c r="B166" s="172" t="s">
        <v>284</v>
      </c>
      <c r="C166" s="172"/>
      <c r="D166" s="91" t="s">
        <v>285</v>
      </c>
      <c r="E166" s="92" t="s">
        <v>286</v>
      </c>
      <c r="F166" s="142">
        <v>900</v>
      </c>
      <c r="G166" s="120">
        <v>0.56000000000000005</v>
      </c>
      <c r="H166" s="101">
        <v>220</v>
      </c>
      <c r="I166" s="103" t="s">
        <v>17</v>
      </c>
      <c r="J166" s="104"/>
    </row>
    <row r="167" spans="1:256" s="48" customFormat="1" ht="25.5" x14ac:dyDescent="0.2">
      <c r="A167" s="99" t="s">
        <v>374</v>
      </c>
      <c r="B167" s="172" t="s">
        <v>375</v>
      </c>
      <c r="C167" s="172"/>
      <c r="D167" s="91" t="s">
        <v>285</v>
      </c>
      <c r="E167" s="92" t="s">
        <v>376</v>
      </c>
      <c r="F167" s="143">
        <v>1043</v>
      </c>
      <c r="G167" s="120">
        <v>0.08</v>
      </c>
      <c r="H167" s="101">
        <v>220</v>
      </c>
      <c r="I167" s="103" t="s">
        <v>17</v>
      </c>
      <c r="J167" s="104"/>
    </row>
    <row r="168" spans="1:256" s="48" customFormat="1" ht="38.25" x14ac:dyDescent="0.2">
      <c r="A168" s="150" t="s">
        <v>377</v>
      </c>
      <c r="B168" s="172" t="s">
        <v>378</v>
      </c>
      <c r="C168" s="172"/>
      <c r="D168" s="91" t="s">
        <v>379</v>
      </c>
      <c r="E168" s="92" t="s">
        <v>380</v>
      </c>
      <c r="F168" s="144">
        <v>900</v>
      </c>
      <c r="G168" s="101">
        <v>0</v>
      </c>
      <c r="H168" s="102" t="s">
        <v>17</v>
      </c>
      <c r="I168" s="103" t="s">
        <v>17</v>
      </c>
      <c r="J168" s="104"/>
    </row>
    <row r="169" spans="1:256" s="48" customFormat="1" ht="89.25" x14ac:dyDescent="0.2">
      <c r="A169" s="150" t="s">
        <v>381</v>
      </c>
      <c r="B169" s="172" t="s">
        <v>382</v>
      </c>
      <c r="C169" s="172"/>
      <c r="D169" s="91" t="s">
        <v>383</v>
      </c>
      <c r="E169" s="92" t="s">
        <v>384</v>
      </c>
      <c r="F169" s="145">
        <v>1337</v>
      </c>
      <c r="G169" s="120">
        <v>0.46</v>
      </c>
      <c r="H169" s="101">
        <v>220</v>
      </c>
      <c r="I169" s="103" t="s">
        <v>17</v>
      </c>
      <c r="J169" s="104"/>
    </row>
    <row r="170" spans="1:256" s="48" customFormat="1" ht="12.75" x14ac:dyDescent="0.2">
      <c r="A170" s="99" t="s">
        <v>17</v>
      </c>
      <c r="B170" s="172" t="s">
        <v>385</v>
      </c>
      <c r="C170" s="172"/>
      <c r="D170" s="91" t="s">
        <v>383</v>
      </c>
      <c r="E170" s="92" t="s">
        <v>386</v>
      </c>
      <c r="F170" s="146">
        <v>360</v>
      </c>
      <c r="G170" s="101">
        <v>0</v>
      </c>
      <c r="H170" s="102" t="s">
        <v>17</v>
      </c>
      <c r="I170" s="103" t="s">
        <v>17</v>
      </c>
      <c r="J170" s="104"/>
    </row>
    <row r="171" spans="1:256" s="48" customFormat="1" ht="51" x14ac:dyDescent="0.2">
      <c r="A171" s="150" t="s">
        <v>300</v>
      </c>
      <c r="B171" s="172" t="s">
        <v>301</v>
      </c>
      <c r="C171" s="172"/>
      <c r="D171" s="91" t="s">
        <v>262</v>
      </c>
      <c r="E171" s="92" t="s">
        <v>302</v>
      </c>
      <c r="F171" s="136">
        <v>485</v>
      </c>
      <c r="G171" s="120">
        <v>0.38</v>
      </c>
      <c r="H171" s="101">
        <v>220</v>
      </c>
      <c r="I171" s="103" t="s">
        <v>111</v>
      </c>
      <c r="J171" s="104"/>
    </row>
    <row r="172" spans="1:256" s="48" customFormat="1" ht="51" x14ac:dyDescent="0.2">
      <c r="A172" s="150" t="s">
        <v>287</v>
      </c>
      <c r="B172" s="172" t="s">
        <v>288</v>
      </c>
      <c r="C172" s="172"/>
      <c r="D172" s="91" t="s">
        <v>289</v>
      </c>
      <c r="E172" s="92" t="s">
        <v>290</v>
      </c>
      <c r="F172" s="147">
        <v>260</v>
      </c>
      <c r="G172" s="120">
        <v>0.85</v>
      </c>
      <c r="H172" s="101">
        <v>220</v>
      </c>
      <c r="I172" s="103" t="s">
        <v>17</v>
      </c>
      <c r="J172" s="104"/>
    </row>
    <row r="173" spans="1:256" s="48" customFormat="1" ht="76.5" x14ac:dyDescent="0.2">
      <c r="A173" s="150" t="s">
        <v>291</v>
      </c>
      <c r="B173" s="172" t="s">
        <v>188</v>
      </c>
      <c r="C173" s="172"/>
      <c r="D173" s="91" t="s">
        <v>189</v>
      </c>
      <c r="E173" s="92" t="s">
        <v>190</v>
      </c>
      <c r="F173" s="148">
        <v>600</v>
      </c>
      <c r="G173" s="120">
        <v>0.28000000000000003</v>
      </c>
      <c r="H173" s="101">
        <v>220</v>
      </c>
      <c r="I173" s="103" t="s">
        <v>17</v>
      </c>
      <c r="J173" s="104"/>
    </row>
    <row r="174" spans="1:256" s="48" customFormat="1" ht="63.75" x14ac:dyDescent="0.2">
      <c r="A174" s="150" t="s">
        <v>295</v>
      </c>
      <c r="B174" s="172" t="s">
        <v>275</v>
      </c>
      <c r="C174" s="172"/>
      <c r="D174" s="91" t="s">
        <v>276</v>
      </c>
      <c r="E174" s="92" t="s">
        <v>277</v>
      </c>
      <c r="F174" s="137">
        <v>1458</v>
      </c>
      <c r="G174" s="120">
        <v>0.18</v>
      </c>
      <c r="H174" s="101">
        <v>220</v>
      </c>
      <c r="I174" s="103" t="s">
        <v>278</v>
      </c>
      <c r="J174" s="104"/>
    </row>
    <row r="175" spans="1:256" s="48" customFormat="1" ht="12.75" x14ac:dyDescent="0.2">
      <c r="A175" s="99" t="s">
        <v>17</v>
      </c>
      <c r="B175" s="172" t="s">
        <v>131</v>
      </c>
      <c r="C175" s="172"/>
      <c r="D175" s="91" t="s">
        <v>132</v>
      </c>
      <c r="E175" s="92" t="s">
        <v>17</v>
      </c>
      <c r="F175" s="106" t="s">
        <v>17</v>
      </c>
      <c r="G175" s="101">
        <v>0</v>
      </c>
      <c r="H175" s="102" t="s">
        <v>17</v>
      </c>
      <c r="I175" s="103" t="s">
        <v>17</v>
      </c>
      <c r="J175" s="104"/>
    </row>
    <row r="176" spans="1:256" s="48" customFormat="1" ht="25.5" x14ac:dyDescent="0.2">
      <c r="A176" s="150" t="s">
        <v>292</v>
      </c>
      <c r="B176" s="172" t="s">
        <v>263</v>
      </c>
      <c r="C176" s="172"/>
      <c r="D176" s="91" t="s">
        <v>12</v>
      </c>
      <c r="E176" s="92" t="s">
        <v>264</v>
      </c>
      <c r="F176" s="138">
        <v>210</v>
      </c>
      <c r="G176" s="108">
        <v>0.2</v>
      </c>
      <c r="H176" s="101">
        <v>220</v>
      </c>
      <c r="I176" s="103" t="s">
        <v>17</v>
      </c>
      <c r="J176" s="104"/>
    </row>
    <row r="177" spans="1:256" s="48" customFormat="1" ht="51" x14ac:dyDescent="0.2">
      <c r="A177" s="150" t="s">
        <v>293</v>
      </c>
      <c r="B177" s="172" t="s">
        <v>267</v>
      </c>
      <c r="C177" s="172"/>
      <c r="D177" s="91" t="s">
        <v>268</v>
      </c>
      <c r="E177" s="92" t="s">
        <v>269</v>
      </c>
      <c r="F177" s="106" t="s">
        <v>17</v>
      </c>
      <c r="G177" s="108">
        <v>0.9</v>
      </c>
      <c r="H177" s="101">
        <v>220</v>
      </c>
      <c r="I177" s="103" t="s">
        <v>17</v>
      </c>
      <c r="J177" s="104"/>
    </row>
    <row r="178" spans="1:256" s="48" customFormat="1" ht="38.25" x14ac:dyDescent="0.2">
      <c r="A178" s="150" t="s">
        <v>294</v>
      </c>
      <c r="B178" s="172" t="s">
        <v>265</v>
      </c>
      <c r="C178" s="172"/>
      <c r="D178" s="91" t="s">
        <v>12</v>
      </c>
      <c r="E178" s="92" t="s">
        <v>266</v>
      </c>
      <c r="F178" s="149">
        <v>150</v>
      </c>
      <c r="G178" s="120">
        <v>0.12</v>
      </c>
      <c r="H178" s="101">
        <v>220</v>
      </c>
      <c r="I178" s="103" t="s">
        <v>17</v>
      </c>
      <c r="J178" s="104"/>
    </row>
    <row r="179" spans="1:256" s="48" customFormat="1" ht="63.75" x14ac:dyDescent="0.2">
      <c r="A179" s="150" t="s">
        <v>296</v>
      </c>
      <c r="B179" s="172" t="s">
        <v>297</v>
      </c>
      <c r="C179" s="172"/>
      <c r="D179" s="91" t="s">
        <v>273</v>
      </c>
      <c r="E179" s="92" t="s">
        <v>298</v>
      </c>
      <c r="F179" s="140">
        <v>930</v>
      </c>
      <c r="G179" s="108">
        <v>3.8</v>
      </c>
      <c r="H179" s="101">
        <v>220</v>
      </c>
      <c r="I179" s="103" t="s">
        <v>14</v>
      </c>
      <c r="J179" s="104"/>
    </row>
    <row r="180" spans="1:256" s="48" customFormat="1" ht="51" x14ac:dyDescent="0.2">
      <c r="A180" s="150" t="s">
        <v>299</v>
      </c>
      <c r="B180" s="172" t="s">
        <v>270</v>
      </c>
      <c r="C180" s="172"/>
      <c r="D180" s="91" t="s">
        <v>115</v>
      </c>
      <c r="E180" s="92" t="s">
        <v>271</v>
      </c>
      <c r="F180" s="141">
        <v>200</v>
      </c>
      <c r="G180" s="120">
        <v>0.24</v>
      </c>
      <c r="H180" s="101">
        <v>220</v>
      </c>
      <c r="I180" s="103" t="s">
        <v>17</v>
      </c>
      <c r="J180" s="104"/>
    </row>
    <row r="181" spans="1:256" s="48" customFormat="1" ht="12.75" x14ac:dyDescent="0.2">
      <c r="A181" s="99" t="s">
        <v>17</v>
      </c>
      <c r="B181" s="172" t="s">
        <v>114</v>
      </c>
      <c r="C181" s="172"/>
      <c r="D181" s="91" t="s">
        <v>115</v>
      </c>
      <c r="E181" s="92" t="s">
        <v>116</v>
      </c>
      <c r="F181" s="106" t="s">
        <v>17</v>
      </c>
      <c r="G181" s="101">
        <v>0</v>
      </c>
      <c r="H181" s="102" t="s">
        <v>17</v>
      </c>
      <c r="I181" s="103" t="s">
        <v>17</v>
      </c>
      <c r="J181" s="104"/>
    </row>
    <row r="182" spans="1:256" s="48" customFormat="1" ht="12.75" x14ac:dyDescent="0.2">
      <c r="A182" s="150">
        <v>1</v>
      </c>
      <c r="B182" s="172" t="s">
        <v>387</v>
      </c>
      <c r="C182" s="172"/>
      <c r="D182" s="91"/>
      <c r="E182" s="92"/>
      <c r="F182" s="141"/>
      <c r="G182" s="120"/>
      <c r="H182" s="101"/>
      <c r="I182" s="103"/>
      <c r="J182" s="104"/>
    </row>
    <row r="183" spans="1:256" s="48" customFormat="1" ht="13.5" thickBot="1" x14ac:dyDescent="0.25">
      <c r="A183" s="99">
        <v>2</v>
      </c>
      <c r="B183" s="172" t="s">
        <v>388</v>
      </c>
      <c r="C183" s="172"/>
      <c r="D183" s="91"/>
      <c r="E183" s="92"/>
      <c r="F183" s="106"/>
      <c r="G183" s="101"/>
      <c r="H183" s="102"/>
      <c r="I183" s="103"/>
      <c r="J183" s="104"/>
    </row>
    <row r="184" spans="1:256" s="23" customFormat="1" ht="19.5" thickBot="1" x14ac:dyDescent="0.35">
      <c r="A184" s="105"/>
      <c r="B184" s="4"/>
      <c r="C184" s="4"/>
      <c r="D184" s="4"/>
      <c r="E184" s="4"/>
      <c r="F184" s="5"/>
      <c r="G184" s="73" t="e">
        <f>SUM(#REF!)</f>
        <v>#REF!</v>
      </c>
      <c r="H184" s="5"/>
      <c r="I184" s="5"/>
      <c r="J184" s="5"/>
    </row>
    <row r="185" spans="1:256" s="23" customFormat="1" x14ac:dyDescent="0.25">
      <c r="A185" s="4"/>
      <c r="B185" s="4"/>
      <c r="C185" s="4"/>
      <c r="D185" s="4"/>
      <c r="E185" s="4"/>
      <c r="F185" s="5"/>
      <c r="G185" s="6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48" customFormat="1" ht="12.75" x14ac:dyDescent="0.2">
      <c r="A186" s="99"/>
      <c r="B186" s="173" t="s">
        <v>389</v>
      </c>
      <c r="C186" s="173"/>
      <c r="D186" s="102"/>
      <c r="E186" s="102"/>
      <c r="F186" s="102"/>
      <c r="G186" s="102"/>
      <c r="H186" s="102"/>
      <c r="I186" s="151"/>
      <c r="J186" s="151"/>
    </row>
    <row r="187" spans="1:256" s="48" customFormat="1" ht="51" x14ac:dyDescent="0.2">
      <c r="A187" s="150" t="s">
        <v>391</v>
      </c>
      <c r="B187" s="172" t="s">
        <v>392</v>
      </c>
      <c r="C187" s="172"/>
      <c r="D187" s="91" t="s">
        <v>390</v>
      </c>
      <c r="E187" s="92" t="s">
        <v>393</v>
      </c>
      <c r="F187" s="152">
        <v>1200</v>
      </c>
      <c r="G187" s="120">
        <v>0.15</v>
      </c>
      <c r="H187" s="101">
        <v>220</v>
      </c>
      <c r="I187" s="103" t="s">
        <v>17</v>
      </c>
      <c r="J187" s="104"/>
    </row>
    <row r="188" spans="1:256" s="48" customFormat="1" ht="51" x14ac:dyDescent="0.2">
      <c r="A188" s="99" t="s">
        <v>394</v>
      </c>
      <c r="B188" s="172" t="s">
        <v>395</v>
      </c>
      <c r="C188" s="172"/>
      <c r="D188" s="91" t="s">
        <v>396</v>
      </c>
      <c r="E188" s="92" t="s">
        <v>397</v>
      </c>
      <c r="F188" s="153">
        <v>400</v>
      </c>
      <c r="G188" s="108">
        <v>0.5</v>
      </c>
      <c r="H188" s="101">
        <v>220</v>
      </c>
      <c r="I188" s="103" t="s">
        <v>17</v>
      </c>
      <c r="J188" s="104"/>
    </row>
    <row r="189" spans="1:256" s="48" customFormat="1" ht="38.25" x14ac:dyDescent="0.2">
      <c r="A189" s="150" t="s">
        <v>398</v>
      </c>
      <c r="B189" s="172" t="s">
        <v>399</v>
      </c>
      <c r="C189" s="172"/>
      <c r="D189" s="91" t="s">
        <v>400</v>
      </c>
      <c r="E189" s="92" t="s">
        <v>401</v>
      </c>
      <c r="F189" s="154">
        <v>1100</v>
      </c>
      <c r="G189" s="108">
        <v>3.9</v>
      </c>
      <c r="H189" s="101">
        <v>380</v>
      </c>
      <c r="I189" s="103" t="s">
        <v>17</v>
      </c>
      <c r="J189" s="104"/>
    </row>
    <row r="190" spans="1:256" s="48" customFormat="1" ht="25.5" x14ac:dyDescent="0.2">
      <c r="A190" s="99" t="s">
        <v>402</v>
      </c>
      <c r="B190" s="172" t="s">
        <v>403</v>
      </c>
      <c r="C190" s="172"/>
      <c r="D190" s="91" t="s">
        <v>23</v>
      </c>
      <c r="E190" s="92" t="s">
        <v>191</v>
      </c>
      <c r="F190" s="155">
        <v>1500</v>
      </c>
      <c r="G190" s="108">
        <v>0.3</v>
      </c>
      <c r="H190" s="101">
        <v>220</v>
      </c>
      <c r="I190" s="103" t="s">
        <v>17</v>
      </c>
      <c r="J190" s="104"/>
    </row>
    <row r="191" spans="1:256" s="48" customFormat="1" ht="51" x14ac:dyDescent="0.2">
      <c r="A191" s="150" t="s">
        <v>404</v>
      </c>
      <c r="B191" s="172" t="s">
        <v>405</v>
      </c>
      <c r="C191" s="172"/>
      <c r="D191" s="91" t="s">
        <v>406</v>
      </c>
      <c r="E191" s="92" t="s">
        <v>407</v>
      </c>
      <c r="F191" s="156">
        <v>930</v>
      </c>
      <c r="G191" s="120">
        <v>0.33</v>
      </c>
      <c r="H191" s="101">
        <v>220</v>
      </c>
      <c r="I191" s="103" t="s">
        <v>17</v>
      </c>
      <c r="J191" s="104"/>
    </row>
    <row r="192" spans="1:256" s="48" customFormat="1" ht="25.5" x14ac:dyDescent="0.2">
      <c r="A192" s="99" t="s">
        <v>408</v>
      </c>
      <c r="B192" s="172" t="s">
        <v>409</v>
      </c>
      <c r="C192" s="172"/>
      <c r="D192" s="91" t="s">
        <v>62</v>
      </c>
      <c r="E192" s="92" t="s">
        <v>410</v>
      </c>
      <c r="F192" s="157">
        <v>430</v>
      </c>
      <c r="G192" s="120">
        <v>0.32</v>
      </c>
      <c r="H192" s="101">
        <v>220</v>
      </c>
      <c r="I192" s="103" t="s">
        <v>17</v>
      </c>
      <c r="J192" s="104"/>
    </row>
    <row r="193" spans="1:10" s="48" customFormat="1" ht="51" x14ac:dyDescent="0.2">
      <c r="A193" s="99" t="s">
        <v>411</v>
      </c>
      <c r="B193" s="172" t="s">
        <v>412</v>
      </c>
      <c r="C193" s="172"/>
      <c r="D193" s="91" t="s">
        <v>135</v>
      </c>
      <c r="E193" s="92" t="s">
        <v>413</v>
      </c>
      <c r="F193" s="107">
        <v>1310</v>
      </c>
      <c r="G193" s="120">
        <v>0.26</v>
      </c>
      <c r="H193" s="101">
        <v>220</v>
      </c>
      <c r="I193" s="103" t="s">
        <v>17</v>
      </c>
      <c r="J193" s="104"/>
    </row>
    <row r="194" spans="1:10" s="48" customFormat="1" ht="76.5" x14ac:dyDescent="0.2">
      <c r="A194" s="150" t="s">
        <v>414</v>
      </c>
      <c r="B194" s="172" t="s">
        <v>272</v>
      </c>
      <c r="C194" s="172"/>
      <c r="D194" s="91" t="s">
        <v>273</v>
      </c>
      <c r="E194" s="92" t="s">
        <v>274</v>
      </c>
      <c r="F194" s="140">
        <v>540</v>
      </c>
      <c r="G194" s="101">
        <v>2</v>
      </c>
      <c r="H194" s="101">
        <v>220</v>
      </c>
      <c r="I194" s="103" t="s">
        <v>14</v>
      </c>
      <c r="J194" s="104"/>
    </row>
    <row r="195" spans="1:10" s="48" customFormat="1" ht="12.75" x14ac:dyDescent="0.2">
      <c r="A195" s="150" t="s">
        <v>17</v>
      </c>
      <c r="B195" s="172" t="s">
        <v>114</v>
      </c>
      <c r="C195" s="172"/>
      <c r="D195" s="91" t="s">
        <v>115</v>
      </c>
      <c r="E195" s="92" t="s">
        <v>116</v>
      </c>
      <c r="F195" s="106" t="s">
        <v>17</v>
      </c>
      <c r="G195" s="101">
        <v>0</v>
      </c>
      <c r="H195" s="102" t="s">
        <v>17</v>
      </c>
      <c r="I195" s="103" t="s">
        <v>17</v>
      </c>
      <c r="J195" s="104"/>
    </row>
    <row r="196" spans="1:10" s="48" customFormat="1" ht="51" x14ac:dyDescent="0.2">
      <c r="A196" s="150" t="s">
        <v>415</v>
      </c>
      <c r="B196" s="172" t="s">
        <v>270</v>
      </c>
      <c r="C196" s="172"/>
      <c r="D196" s="91" t="s">
        <v>115</v>
      </c>
      <c r="E196" s="92" t="s">
        <v>271</v>
      </c>
      <c r="F196" s="141">
        <v>200</v>
      </c>
      <c r="G196" s="120">
        <v>0.24</v>
      </c>
      <c r="H196" s="101">
        <v>220</v>
      </c>
      <c r="I196" s="103" t="s">
        <v>17</v>
      </c>
      <c r="J196" s="104"/>
    </row>
    <row r="197" spans="1:10" s="48" customFormat="1" ht="63.75" x14ac:dyDescent="0.2">
      <c r="A197" s="150" t="s">
        <v>416</v>
      </c>
      <c r="B197" s="172" t="s">
        <v>197</v>
      </c>
      <c r="C197" s="172"/>
      <c r="D197" s="91" t="s">
        <v>198</v>
      </c>
      <c r="E197" s="92" t="s">
        <v>199</v>
      </c>
      <c r="F197" s="158">
        <v>350</v>
      </c>
      <c r="G197" s="120">
        <v>0.01</v>
      </c>
      <c r="H197" s="101">
        <v>220</v>
      </c>
      <c r="I197" s="103" t="s">
        <v>17</v>
      </c>
      <c r="J197" s="104"/>
    </row>
    <row r="198" spans="1:10" s="48" customFormat="1" ht="12.75" x14ac:dyDescent="0.2">
      <c r="A198" s="150" t="s">
        <v>417</v>
      </c>
      <c r="B198" s="172" t="s">
        <v>240</v>
      </c>
      <c r="C198" s="172"/>
      <c r="D198" s="91" t="s">
        <v>23</v>
      </c>
      <c r="E198" s="92" t="s">
        <v>241</v>
      </c>
      <c r="F198" s="159">
        <v>900</v>
      </c>
      <c r="G198" s="101">
        <v>0</v>
      </c>
      <c r="H198" s="102" t="s">
        <v>17</v>
      </c>
      <c r="I198" s="103" t="s">
        <v>17</v>
      </c>
      <c r="J198" s="104"/>
    </row>
    <row r="199" spans="1:10" s="48" customFormat="1" ht="25.5" x14ac:dyDescent="0.2">
      <c r="A199" s="150" t="s">
        <v>418</v>
      </c>
      <c r="B199" s="172" t="s">
        <v>134</v>
      </c>
      <c r="C199" s="172"/>
      <c r="D199" s="91" t="s">
        <v>135</v>
      </c>
      <c r="E199" s="92" t="s">
        <v>136</v>
      </c>
      <c r="F199" s="114">
        <v>1780</v>
      </c>
      <c r="G199" s="120">
        <v>0.32</v>
      </c>
      <c r="H199" s="101">
        <v>220</v>
      </c>
      <c r="I199" s="103" t="s">
        <v>17</v>
      </c>
      <c r="J199" s="104"/>
    </row>
    <row r="200" spans="1:10" s="48" customFormat="1" ht="63.75" x14ac:dyDescent="0.2">
      <c r="A200" s="150" t="s">
        <v>419</v>
      </c>
      <c r="B200" s="172" t="s">
        <v>197</v>
      </c>
      <c r="C200" s="172"/>
      <c r="D200" s="91" t="s">
        <v>198</v>
      </c>
      <c r="E200" s="92" t="s">
        <v>199</v>
      </c>
      <c r="F200" s="158">
        <v>350</v>
      </c>
      <c r="G200" s="120">
        <v>0.01</v>
      </c>
      <c r="H200" s="101">
        <v>220</v>
      </c>
      <c r="I200" s="103" t="s">
        <v>17</v>
      </c>
      <c r="J200" s="104"/>
    </row>
    <row r="201" spans="1:10" s="48" customFormat="1" ht="63.75" x14ac:dyDescent="0.2">
      <c r="A201" s="150" t="s">
        <v>186</v>
      </c>
      <c r="B201" s="172" t="s">
        <v>141</v>
      </c>
      <c r="C201" s="172"/>
      <c r="D201" s="91" t="s">
        <v>135</v>
      </c>
      <c r="E201" s="92" t="s">
        <v>142</v>
      </c>
      <c r="F201" s="119">
        <v>700</v>
      </c>
      <c r="G201" s="120">
        <v>0.56999999999999995</v>
      </c>
      <c r="H201" s="101">
        <v>220</v>
      </c>
      <c r="I201" s="103" t="s">
        <v>17</v>
      </c>
      <c r="J201" s="104"/>
    </row>
    <row r="203" spans="1:10" x14ac:dyDescent="0.25">
      <c r="B203" s="173" t="s">
        <v>439</v>
      </c>
      <c r="C203" s="173"/>
    </row>
    <row r="204" spans="1:10" s="48" customFormat="1" ht="76.5" x14ac:dyDescent="0.2">
      <c r="A204" s="150" t="s">
        <v>420</v>
      </c>
      <c r="B204" s="172" t="s">
        <v>421</v>
      </c>
      <c r="C204" s="172"/>
      <c r="D204" s="91" t="s">
        <v>135</v>
      </c>
      <c r="E204" s="92" t="s">
        <v>422</v>
      </c>
      <c r="F204" s="160">
        <v>1520</v>
      </c>
      <c r="G204" s="120">
        <v>0.32</v>
      </c>
      <c r="H204" s="101">
        <v>220</v>
      </c>
      <c r="I204" s="103" t="s">
        <v>17</v>
      </c>
      <c r="J204" s="104"/>
    </row>
    <row r="205" spans="1:10" s="48" customFormat="1" ht="12.75" x14ac:dyDescent="0.2">
      <c r="A205" s="150" t="s">
        <v>17</v>
      </c>
      <c r="B205" s="172" t="s">
        <v>423</v>
      </c>
      <c r="C205" s="172"/>
      <c r="D205" s="91" t="s">
        <v>424</v>
      </c>
      <c r="E205" s="92" t="s">
        <v>20</v>
      </c>
      <c r="F205" s="161">
        <v>325</v>
      </c>
      <c r="G205" s="101">
        <v>0</v>
      </c>
      <c r="H205" s="102" t="s">
        <v>17</v>
      </c>
      <c r="I205" s="103" t="s">
        <v>17</v>
      </c>
      <c r="J205" s="104"/>
    </row>
    <row r="206" spans="1:10" s="48" customFormat="1" ht="12.75" x14ac:dyDescent="0.2">
      <c r="A206" s="150" t="s">
        <v>17</v>
      </c>
      <c r="B206" s="172" t="s">
        <v>425</v>
      </c>
      <c r="C206" s="172"/>
      <c r="D206" s="91" t="s">
        <v>424</v>
      </c>
      <c r="E206" s="92" t="s">
        <v>426</v>
      </c>
      <c r="F206" s="162">
        <v>325</v>
      </c>
      <c r="G206" s="101">
        <v>0</v>
      </c>
      <c r="H206" s="102" t="s">
        <v>17</v>
      </c>
      <c r="I206" s="103" t="s">
        <v>17</v>
      </c>
      <c r="J206" s="104"/>
    </row>
    <row r="207" spans="1:10" s="48" customFormat="1" ht="12.75" x14ac:dyDescent="0.2">
      <c r="A207" s="150" t="s">
        <v>427</v>
      </c>
      <c r="B207" s="172" t="s">
        <v>428</v>
      </c>
      <c r="C207" s="172"/>
      <c r="D207" s="91" t="s">
        <v>23</v>
      </c>
      <c r="E207" s="92" t="s">
        <v>44</v>
      </c>
      <c r="F207" s="115">
        <v>1500</v>
      </c>
      <c r="G207" s="101">
        <v>0</v>
      </c>
      <c r="H207" s="102" t="s">
        <v>17</v>
      </c>
      <c r="I207" s="103" t="s">
        <v>17</v>
      </c>
      <c r="J207" s="104"/>
    </row>
    <row r="208" spans="1:10" s="48" customFormat="1" ht="38.25" x14ac:dyDescent="0.2">
      <c r="A208" s="150" t="s">
        <v>429</v>
      </c>
      <c r="B208" s="172" t="s">
        <v>430</v>
      </c>
      <c r="C208" s="172"/>
      <c r="D208" s="91" t="s">
        <v>431</v>
      </c>
      <c r="E208" s="92" t="s">
        <v>432</v>
      </c>
      <c r="F208" s="163">
        <v>575</v>
      </c>
      <c r="G208" s="108">
        <v>5.5</v>
      </c>
      <c r="H208" s="101">
        <v>380</v>
      </c>
      <c r="I208" s="103" t="s">
        <v>17</v>
      </c>
      <c r="J208" s="104"/>
    </row>
    <row r="209" spans="1:10" s="48" customFormat="1" ht="51" x14ac:dyDescent="0.2">
      <c r="A209" s="150" t="s">
        <v>433</v>
      </c>
      <c r="B209" s="172" t="s">
        <v>434</v>
      </c>
      <c r="C209" s="172"/>
      <c r="D209" s="91" t="s">
        <v>223</v>
      </c>
      <c r="E209" s="92" t="s">
        <v>435</v>
      </c>
      <c r="F209" s="164">
        <v>1010</v>
      </c>
      <c r="G209" s="108">
        <v>14.4</v>
      </c>
      <c r="H209" s="101">
        <v>380</v>
      </c>
      <c r="I209" s="103" t="s">
        <v>17</v>
      </c>
      <c r="J209" s="104"/>
    </row>
    <row r="210" spans="1:10" s="48" customFormat="1" ht="12.75" x14ac:dyDescent="0.2">
      <c r="A210" s="150" t="s">
        <v>17</v>
      </c>
      <c r="B210" s="172" t="s">
        <v>436</v>
      </c>
      <c r="C210" s="172"/>
      <c r="D210" s="91" t="s">
        <v>223</v>
      </c>
      <c r="E210" s="92" t="s">
        <v>17</v>
      </c>
      <c r="F210" s="165">
        <v>1010</v>
      </c>
      <c r="G210" s="101">
        <v>0</v>
      </c>
      <c r="H210" s="102" t="s">
        <v>17</v>
      </c>
      <c r="I210" s="103" t="s">
        <v>17</v>
      </c>
      <c r="J210" s="104"/>
    </row>
    <row r="211" spans="1:10" s="48" customFormat="1" ht="25.5" x14ac:dyDescent="0.2">
      <c r="A211" s="150" t="s">
        <v>437</v>
      </c>
      <c r="B211" s="172" t="s">
        <v>438</v>
      </c>
      <c r="C211" s="172"/>
      <c r="D211" s="91" t="s">
        <v>23</v>
      </c>
      <c r="E211" s="92" t="s">
        <v>63</v>
      </c>
      <c r="F211" s="127">
        <v>1300</v>
      </c>
      <c r="G211" s="101">
        <v>0</v>
      </c>
      <c r="H211" s="102" t="s">
        <v>17</v>
      </c>
      <c r="I211" s="103" t="s">
        <v>17</v>
      </c>
      <c r="J211" s="104"/>
    </row>
    <row r="212" spans="1:10" s="48" customFormat="1" ht="63.75" x14ac:dyDescent="0.2">
      <c r="A212" s="150" t="s">
        <v>440</v>
      </c>
      <c r="B212" s="172" t="s">
        <v>141</v>
      </c>
      <c r="C212" s="172"/>
      <c r="D212" s="91" t="s">
        <v>135</v>
      </c>
      <c r="E212" s="92" t="s">
        <v>142</v>
      </c>
      <c r="F212" s="119">
        <v>700</v>
      </c>
      <c r="G212" s="120">
        <v>0.56999999999999995</v>
      </c>
      <c r="H212" s="101">
        <v>220</v>
      </c>
      <c r="I212" s="103" t="s">
        <v>17</v>
      </c>
      <c r="J212" s="104"/>
    </row>
    <row r="213" spans="1:10" s="48" customFormat="1" ht="38.25" x14ac:dyDescent="0.2">
      <c r="A213" s="150" t="s">
        <v>441</v>
      </c>
      <c r="B213" s="172" t="s">
        <v>442</v>
      </c>
      <c r="C213" s="172"/>
      <c r="D213" s="91" t="s">
        <v>71</v>
      </c>
      <c r="E213" s="92" t="s">
        <v>443</v>
      </c>
      <c r="F213" s="166">
        <v>1120</v>
      </c>
      <c r="G213" s="108">
        <v>2.4</v>
      </c>
      <c r="H213" s="101">
        <v>220</v>
      </c>
      <c r="I213" s="103" t="s">
        <v>444</v>
      </c>
      <c r="J213" s="104"/>
    </row>
    <row r="214" spans="1:10" s="48" customFormat="1" ht="38.25" x14ac:dyDescent="0.2">
      <c r="A214" s="99" t="s">
        <v>445</v>
      </c>
      <c r="B214" s="172" t="s">
        <v>446</v>
      </c>
      <c r="C214" s="172"/>
      <c r="D214" s="91" t="s">
        <v>23</v>
      </c>
      <c r="E214" s="92" t="s">
        <v>41</v>
      </c>
      <c r="F214" s="107">
        <v>600</v>
      </c>
      <c r="G214" s="101">
        <v>0</v>
      </c>
      <c r="H214" s="102" t="s">
        <v>17</v>
      </c>
      <c r="I214" s="103" t="s">
        <v>17</v>
      </c>
      <c r="J214" s="104"/>
    </row>
    <row r="215" spans="1:10" s="48" customFormat="1" ht="38.25" x14ac:dyDescent="0.2">
      <c r="A215" s="150" t="s">
        <v>447</v>
      </c>
      <c r="B215" s="172" t="s">
        <v>448</v>
      </c>
      <c r="C215" s="172"/>
      <c r="D215" s="91" t="s">
        <v>71</v>
      </c>
      <c r="E215" s="92" t="s">
        <v>449</v>
      </c>
      <c r="F215" s="167">
        <v>1120</v>
      </c>
      <c r="G215" s="101">
        <v>0</v>
      </c>
      <c r="H215" s="101">
        <v>220</v>
      </c>
      <c r="I215" s="103" t="s">
        <v>17</v>
      </c>
      <c r="J215" s="104"/>
    </row>
    <row r="216" spans="1:10" s="48" customFormat="1" ht="25.5" x14ac:dyDescent="0.2">
      <c r="A216" s="150" t="s">
        <v>450</v>
      </c>
      <c r="B216" s="172" t="s">
        <v>451</v>
      </c>
      <c r="C216" s="172"/>
      <c r="D216" s="91" t="s">
        <v>396</v>
      </c>
      <c r="E216" s="92" t="s">
        <v>452</v>
      </c>
      <c r="F216" s="168">
        <v>500</v>
      </c>
      <c r="G216" s="120">
        <v>0.43</v>
      </c>
      <c r="H216" s="101">
        <v>220</v>
      </c>
      <c r="I216" s="103" t="s">
        <v>17</v>
      </c>
      <c r="J216" s="104"/>
    </row>
    <row r="217" spans="1:10" s="48" customFormat="1" ht="38.25" x14ac:dyDescent="0.2">
      <c r="A217" s="150" t="s">
        <v>453</v>
      </c>
      <c r="B217" s="172" t="s">
        <v>454</v>
      </c>
      <c r="C217" s="172"/>
      <c r="D217" s="91" t="s">
        <v>71</v>
      </c>
      <c r="E217" s="92" t="s">
        <v>455</v>
      </c>
      <c r="F217" s="166">
        <v>1500</v>
      </c>
      <c r="G217" s="120">
        <v>0.69</v>
      </c>
      <c r="H217" s="101">
        <v>220</v>
      </c>
      <c r="I217" s="103" t="s">
        <v>17</v>
      </c>
      <c r="J217" s="104"/>
    </row>
    <row r="218" spans="1:10" s="48" customFormat="1" ht="51" x14ac:dyDescent="0.2">
      <c r="A218" s="150" t="s">
        <v>300</v>
      </c>
      <c r="B218" s="172" t="s">
        <v>301</v>
      </c>
      <c r="C218" s="172"/>
      <c r="D218" s="91" t="s">
        <v>262</v>
      </c>
      <c r="E218" s="92" t="s">
        <v>302</v>
      </c>
      <c r="F218" s="136">
        <v>485</v>
      </c>
      <c r="G218" s="120">
        <v>0.38</v>
      </c>
      <c r="H218" s="101">
        <v>220</v>
      </c>
      <c r="I218" s="103" t="s">
        <v>111</v>
      </c>
      <c r="J218" s="104"/>
    </row>
    <row r="219" spans="1:10" s="48" customFormat="1" ht="38.25" x14ac:dyDescent="0.2">
      <c r="A219" s="150" t="s">
        <v>456</v>
      </c>
      <c r="B219" s="172" t="s">
        <v>52</v>
      </c>
      <c r="C219" s="172"/>
      <c r="D219" s="91" t="s">
        <v>53</v>
      </c>
      <c r="E219" s="92" t="s">
        <v>54</v>
      </c>
      <c r="F219" s="100">
        <v>390</v>
      </c>
      <c r="G219" s="101">
        <v>0</v>
      </c>
      <c r="H219" s="102" t="s">
        <v>17</v>
      </c>
      <c r="I219" s="103" t="s">
        <v>55</v>
      </c>
      <c r="J219" s="104"/>
    </row>
    <row r="221" spans="1:10" x14ac:dyDescent="0.25">
      <c r="B221" s="173" t="s">
        <v>470</v>
      </c>
      <c r="C221" s="173"/>
    </row>
    <row r="222" spans="1:10" s="48" customFormat="1" ht="51" x14ac:dyDescent="0.2">
      <c r="A222" s="99" t="s">
        <v>394</v>
      </c>
      <c r="B222" s="172" t="s">
        <v>395</v>
      </c>
      <c r="C222" s="172"/>
      <c r="D222" s="91" t="s">
        <v>396</v>
      </c>
      <c r="E222" s="92" t="s">
        <v>397</v>
      </c>
      <c r="F222" s="153">
        <v>400</v>
      </c>
      <c r="G222" s="108">
        <v>0.5</v>
      </c>
      <c r="H222" s="101">
        <v>220</v>
      </c>
      <c r="I222" s="103" t="s">
        <v>17</v>
      </c>
      <c r="J222" s="104"/>
    </row>
    <row r="223" spans="1:10" s="48" customFormat="1" ht="25.5" x14ac:dyDescent="0.2">
      <c r="A223" s="99" t="s">
        <v>133</v>
      </c>
      <c r="B223" s="172" t="s">
        <v>134</v>
      </c>
      <c r="C223" s="172"/>
      <c r="D223" s="91" t="s">
        <v>135</v>
      </c>
      <c r="E223" s="92" t="s">
        <v>136</v>
      </c>
      <c r="F223" s="114">
        <v>1780</v>
      </c>
      <c r="G223" s="120">
        <v>0.32</v>
      </c>
      <c r="H223" s="101">
        <v>220</v>
      </c>
      <c r="I223" s="103" t="s">
        <v>17</v>
      </c>
      <c r="J223" s="104"/>
    </row>
    <row r="224" spans="1:10" s="48" customFormat="1" ht="25.5" x14ac:dyDescent="0.2">
      <c r="A224" s="99" t="s">
        <v>137</v>
      </c>
      <c r="B224" s="172" t="s">
        <v>138</v>
      </c>
      <c r="C224" s="172"/>
      <c r="D224" s="91" t="s">
        <v>23</v>
      </c>
      <c r="E224" s="92" t="s">
        <v>139</v>
      </c>
      <c r="F224" s="124">
        <v>1500</v>
      </c>
      <c r="G224" s="101">
        <v>0</v>
      </c>
      <c r="H224" s="102" t="s">
        <v>17</v>
      </c>
      <c r="I224" s="103" t="s">
        <v>17</v>
      </c>
      <c r="J224" s="104"/>
    </row>
    <row r="225" spans="1:10" s="48" customFormat="1" ht="12.75" x14ac:dyDescent="0.2">
      <c r="A225" s="99" t="s">
        <v>320</v>
      </c>
      <c r="B225" s="172" t="s">
        <v>321</v>
      </c>
      <c r="C225" s="172"/>
      <c r="D225" s="91" t="s">
        <v>23</v>
      </c>
      <c r="E225" s="92" t="s">
        <v>44</v>
      </c>
      <c r="F225" s="115">
        <v>1200</v>
      </c>
      <c r="G225" s="101">
        <v>0</v>
      </c>
      <c r="H225" s="102" t="s">
        <v>17</v>
      </c>
      <c r="I225" s="103" t="s">
        <v>17</v>
      </c>
      <c r="J225" s="104"/>
    </row>
    <row r="226" spans="1:10" s="48" customFormat="1" ht="25.5" x14ac:dyDescent="0.2">
      <c r="A226" s="99" t="s">
        <v>104</v>
      </c>
      <c r="B226" s="172" t="s">
        <v>105</v>
      </c>
      <c r="C226" s="172"/>
      <c r="D226" s="91" t="s">
        <v>23</v>
      </c>
      <c r="E226" s="92" t="s">
        <v>106</v>
      </c>
      <c r="F226" s="124">
        <v>1200</v>
      </c>
      <c r="G226" s="101">
        <v>0</v>
      </c>
      <c r="H226" s="102" t="s">
        <v>17</v>
      </c>
      <c r="I226" s="103" t="s">
        <v>17</v>
      </c>
      <c r="J226" s="104"/>
    </row>
    <row r="227" spans="1:10" s="48" customFormat="1" ht="51" x14ac:dyDescent="0.2">
      <c r="A227" s="99" t="s">
        <v>319</v>
      </c>
      <c r="B227" s="172" t="s">
        <v>169</v>
      </c>
      <c r="C227" s="172"/>
      <c r="D227" s="91" t="s">
        <v>23</v>
      </c>
      <c r="E227" s="92" t="s">
        <v>170</v>
      </c>
      <c r="F227" s="114">
        <v>600</v>
      </c>
      <c r="G227" s="101">
        <v>0</v>
      </c>
      <c r="H227" s="102" t="s">
        <v>17</v>
      </c>
      <c r="I227" s="103" t="s">
        <v>55</v>
      </c>
      <c r="J227" s="104"/>
    </row>
    <row r="228" spans="1:10" s="48" customFormat="1" ht="12.75" x14ac:dyDescent="0.2">
      <c r="A228" s="99" t="s">
        <v>17</v>
      </c>
      <c r="B228" s="172" t="s">
        <v>131</v>
      </c>
      <c r="C228" s="172"/>
      <c r="D228" s="91" t="s">
        <v>132</v>
      </c>
      <c r="E228" s="92" t="s">
        <v>17</v>
      </c>
      <c r="F228" s="106" t="s">
        <v>17</v>
      </c>
      <c r="G228" s="101">
        <v>0</v>
      </c>
      <c r="H228" s="102" t="s">
        <v>17</v>
      </c>
      <c r="I228" s="103" t="s">
        <v>17</v>
      </c>
      <c r="J228" s="104"/>
    </row>
    <row r="229" spans="1:10" s="48" customFormat="1" ht="38.25" x14ac:dyDescent="0.2">
      <c r="A229" s="99" t="s">
        <v>102</v>
      </c>
      <c r="B229" s="172" t="s">
        <v>103</v>
      </c>
      <c r="C229" s="172"/>
      <c r="D229" s="91" t="s">
        <v>23</v>
      </c>
      <c r="E229" s="92" t="s">
        <v>41</v>
      </c>
      <c r="F229" s="107">
        <v>1500</v>
      </c>
      <c r="G229" s="101">
        <v>0</v>
      </c>
      <c r="H229" s="102" t="s">
        <v>17</v>
      </c>
      <c r="I229" s="103" t="s">
        <v>17</v>
      </c>
      <c r="J229" s="104"/>
    </row>
    <row r="230" spans="1:10" s="48" customFormat="1" ht="38.25" x14ac:dyDescent="0.2">
      <c r="A230" s="99" t="s">
        <v>69</v>
      </c>
      <c r="B230" s="172" t="s">
        <v>70</v>
      </c>
      <c r="C230" s="172"/>
      <c r="D230" s="91" t="s">
        <v>71</v>
      </c>
      <c r="E230" s="92" t="s">
        <v>72</v>
      </c>
      <c r="F230" s="169">
        <v>630</v>
      </c>
      <c r="G230" s="101">
        <v>0</v>
      </c>
      <c r="H230" s="102" t="s">
        <v>17</v>
      </c>
      <c r="I230" s="103" t="s">
        <v>17</v>
      </c>
      <c r="J230" s="104"/>
    </row>
    <row r="231" spans="1:10" s="48" customFormat="1" ht="25.5" x14ac:dyDescent="0.2">
      <c r="A231" s="99" t="s">
        <v>79</v>
      </c>
      <c r="B231" s="172" t="s">
        <v>80</v>
      </c>
      <c r="C231" s="172"/>
      <c r="D231" s="91" t="s">
        <v>71</v>
      </c>
      <c r="E231" s="92" t="s">
        <v>81</v>
      </c>
      <c r="F231" s="170">
        <v>1120</v>
      </c>
      <c r="G231" s="101">
        <v>0</v>
      </c>
      <c r="H231" s="101">
        <v>220</v>
      </c>
      <c r="I231" s="103" t="s">
        <v>17</v>
      </c>
      <c r="J231" s="104"/>
    </row>
    <row r="232" spans="1:10" s="48" customFormat="1" ht="25.5" x14ac:dyDescent="0.2">
      <c r="A232" s="99" t="s">
        <v>73</v>
      </c>
      <c r="B232" s="172" t="s">
        <v>74</v>
      </c>
      <c r="C232" s="172"/>
      <c r="D232" s="91" t="s">
        <v>71</v>
      </c>
      <c r="E232" s="92" t="s">
        <v>75</v>
      </c>
      <c r="F232" s="106" t="s">
        <v>17</v>
      </c>
      <c r="G232" s="101">
        <v>0</v>
      </c>
      <c r="H232" s="102" t="s">
        <v>17</v>
      </c>
      <c r="I232" s="103" t="s">
        <v>17</v>
      </c>
      <c r="J232" s="104"/>
    </row>
    <row r="233" spans="1:10" s="48" customFormat="1" ht="25.5" x14ac:dyDescent="0.2">
      <c r="A233" s="99" t="s">
        <v>76</v>
      </c>
      <c r="B233" s="172" t="s">
        <v>77</v>
      </c>
      <c r="C233" s="172"/>
      <c r="D233" s="91" t="s">
        <v>71</v>
      </c>
      <c r="E233" s="92" t="s">
        <v>78</v>
      </c>
      <c r="F233" s="171">
        <v>1120</v>
      </c>
      <c r="G233" s="108">
        <v>2.4</v>
      </c>
      <c r="H233" s="102" t="s">
        <v>17</v>
      </c>
      <c r="I233" s="103" t="s">
        <v>17</v>
      </c>
      <c r="J233" s="104"/>
    </row>
    <row r="234" spans="1:10" s="48" customFormat="1" ht="25.5" x14ac:dyDescent="0.2">
      <c r="A234" s="99" t="s">
        <v>457</v>
      </c>
      <c r="B234" s="172" t="s">
        <v>458</v>
      </c>
      <c r="C234" s="172"/>
      <c r="D234" s="91" t="s">
        <v>71</v>
      </c>
      <c r="E234" s="92" t="s">
        <v>459</v>
      </c>
      <c r="F234" s="106" t="s">
        <v>460</v>
      </c>
      <c r="G234" s="101">
        <v>0</v>
      </c>
      <c r="H234" s="102" t="s">
        <v>17</v>
      </c>
      <c r="I234" s="103" t="s">
        <v>17</v>
      </c>
      <c r="J234" s="104"/>
    </row>
    <row r="235" spans="1:10" s="48" customFormat="1" ht="51" x14ac:dyDescent="0.2">
      <c r="A235" s="99" t="s">
        <v>300</v>
      </c>
      <c r="B235" s="172" t="s">
        <v>301</v>
      </c>
      <c r="C235" s="172"/>
      <c r="D235" s="91" t="s">
        <v>262</v>
      </c>
      <c r="E235" s="92" t="s">
        <v>302</v>
      </c>
      <c r="F235" s="136">
        <v>485</v>
      </c>
      <c r="G235" s="120">
        <v>0.38</v>
      </c>
      <c r="H235" s="101">
        <v>220</v>
      </c>
      <c r="I235" s="103" t="s">
        <v>111</v>
      </c>
      <c r="J235" s="104"/>
    </row>
    <row r="236" spans="1:10" s="48" customFormat="1" ht="76.5" x14ac:dyDescent="0.2">
      <c r="A236" s="99" t="s">
        <v>291</v>
      </c>
      <c r="B236" s="172" t="s">
        <v>188</v>
      </c>
      <c r="C236" s="172"/>
      <c r="D236" s="91" t="s">
        <v>189</v>
      </c>
      <c r="E236" s="92" t="s">
        <v>190</v>
      </c>
      <c r="F236" s="148">
        <v>600</v>
      </c>
      <c r="G236" s="120">
        <v>0.28000000000000003</v>
      </c>
      <c r="H236" s="101">
        <v>220</v>
      </c>
      <c r="I236" s="103" t="s">
        <v>17</v>
      </c>
      <c r="J236" s="104"/>
    </row>
    <row r="237" spans="1:10" s="48" customFormat="1" ht="51" x14ac:dyDescent="0.2">
      <c r="A237" s="99" t="s">
        <v>461</v>
      </c>
      <c r="B237" s="172" t="s">
        <v>462</v>
      </c>
      <c r="C237" s="172"/>
      <c r="D237" s="91" t="s">
        <v>23</v>
      </c>
      <c r="E237" s="92" t="s">
        <v>61</v>
      </c>
      <c r="F237" s="114">
        <v>1000</v>
      </c>
      <c r="G237" s="101">
        <v>0</v>
      </c>
      <c r="H237" s="102" t="s">
        <v>17</v>
      </c>
      <c r="I237" s="103" t="s">
        <v>55</v>
      </c>
      <c r="J237" s="104"/>
    </row>
    <row r="238" spans="1:10" s="48" customFormat="1" ht="12.75" x14ac:dyDescent="0.2">
      <c r="A238" s="99" t="s">
        <v>17</v>
      </c>
      <c r="B238" s="172" t="s">
        <v>131</v>
      </c>
      <c r="C238" s="172"/>
      <c r="D238" s="91" t="s">
        <v>132</v>
      </c>
      <c r="E238" s="92" t="s">
        <v>17</v>
      </c>
      <c r="F238" s="106" t="s">
        <v>17</v>
      </c>
      <c r="G238" s="101">
        <v>0</v>
      </c>
      <c r="H238" s="102" t="s">
        <v>17</v>
      </c>
      <c r="I238" s="103" t="s">
        <v>17</v>
      </c>
      <c r="J238" s="104"/>
    </row>
    <row r="239" spans="1:10" s="48" customFormat="1" ht="38.25" x14ac:dyDescent="0.2">
      <c r="A239" s="99" t="s">
        <v>463</v>
      </c>
      <c r="B239" s="172" t="s">
        <v>464</v>
      </c>
      <c r="C239" s="172"/>
      <c r="D239" s="91" t="s">
        <v>135</v>
      </c>
      <c r="E239" s="92" t="s">
        <v>465</v>
      </c>
      <c r="F239" s="107">
        <v>1310</v>
      </c>
      <c r="G239" s="120">
        <v>0.26</v>
      </c>
      <c r="H239" s="101">
        <v>220</v>
      </c>
      <c r="I239" s="103" t="s">
        <v>17</v>
      </c>
      <c r="J239" s="104"/>
    </row>
    <row r="240" spans="1:10" s="48" customFormat="1" ht="12.75" x14ac:dyDescent="0.2">
      <c r="A240" s="99" t="s">
        <v>466</v>
      </c>
      <c r="B240" s="172" t="s">
        <v>467</v>
      </c>
      <c r="C240" s="172"/>
      <c r="D240" s="91" t="s">
        <v>23</v>
      </c>
      <c r="E240" s="92" t="s">
        <v>44</v>
      </c>
      <c r="F240" s="117">
        <v>1000</v>
      </c>
      <c r="G240" s="101">
        <v>0</v>
      </c>
      <c r="H240" s="102" t="s">
        <v>17</v>
      </c>
      <c r="I240" s="103" t="s">
        <v>17</v>
      </c>
      <c r="J240" s="104"/>
    </row>
    <row r="241" spans="1:10" s="48" customFormat="1" ht="12.75" x14ac:dyDescent="0.2">
      <c r="A241" s="99" t="s">
        <v>468</v>
      </c>
      <c r="B241" s="172" t="s">
        <v>469</v>
      </c>
      <c r="C241" s="172"/>
      <c r="D241" s="91" t="s">
        <v>23</v>
      </c>
      <c r="E241" s="92" t="s">
        <v>44</v>
      </c>
      <c r="F241" s="117">
        <v>1200</v>
      </c>
      <c r="G241" s="101">
        <v>0</v>
      </c>
      <c r="H241" s="102" t="s">
        <v>17</v>
      </c>
      <c r="I241" s="103" t="s">
        <v>17</v>
      </c>
      <c r="J241" s="104"/>
    </row>
  </sheetData>
  <mergeCells count="217">
    <mergeCell ref="B3:C3"/>
    <mergeCell ref="B4:C4"/>
    <mergeCell ref="B5:C5"/>
    <mergeCell ref="B6:C6"/>
    <mergeCell ref="B7:C7"/>
    <mergeCell ref="B8:C8"/>
    <mergeCell ref="B17:C17"/>
    <mergeCell ref="B18:C18"/>
    <mergeCell ref="B19:C19"/>
    <mergeCell ref="B9:C9"/>
    <mergeCell ref="B10:C10"/>
    <mergeCell ref="B11:C11"/>
    <mergeCell ref="B12:C12"/>
    <mergeCell ref="B15:C15"/>
    <mergeCell ref="B16:C16"/>
    <mergeCell ref="B25:C25"/>
    <mergeCell ref="B27:C27"/>
    <mergeCell ref="B26:C26"/>
    <mergeCell ref="B68:C68"/>
    <mergeCell ref="B69:C69"/>
    <mergeCell ref="B70:C70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73:C73"/>
    <mergeCell ref="B74:C74"/>
    <mergeCell ref="B56:C56"/>
    <mergeCell ref="B64:C64"/>
    <mergeCell ref="B62:C62"/>
    <mergeCell ref="B65:C65"/>
    <mergeCell ref="B66:C66"/>
    <mergeCell ref="B67:C67"/>
    <mergeCell ref="B52:C52"/>
    <mergeCell ref="B53:C53"/>
    <mergeCell ref="B54:C54"/>
    <mergeCell ref="B55:C55"/>
    <mergeCell ref="B92:C92"/>
    <mergeCell ref="B91:C91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104:C104"/>
    <mergeCell ref="B98:C98"/>
    <mergeCell ref="B99:C99"/>
    <mergeCell ref="B100:C100"/>
    <mergeCell ref="B101:C101"/>
    <mergeCell ref="B102:C102"/>
    <mergeCell ref="B103:C103"/>
    <mergeCell ref="B93:C93"/>
    <mergeCell ref="B94:C94"/>
    <mergeCell ref="B95:C95"/>
    <mergeCell ref="B96:C96"/>
    <mergeCell ref="B97:C97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48:C148"/>
    <mergeCell ref="B149:C149"/>
    <mergeCell ref="B150:C150"/>
    <mergeCell ref="B151:C151"/>
    <mergeCell ref="B152:C152"/>
    <mergeCell ref="B134:C134"/>
    <mergeCell ref="B135:C135"/>
    <mergeCell ref="B136:C136"/>
    <mergeCell ref="B140:C140"/>
    <mergeCell ref="B144:C144"/>
    <mergeCell ref="B145:C145"/>
    <mergeCell ref="B87:C87"/>
    <mergeCell ref="B88:C88"/>
    <mergeCell ref="B89:C89"/>
    <mergeCell ref="B105:C105"/>
    <mergeCell ref="B106:C106"/>
    <mergeCell ref="B107:C107"/>
    <mergeCell ref="B195:C195"/>
    <mergeCell ref="B196:C196"/>
    <mergeCell ref="B20:C20"/>
    <mergeCell ref="B21:C21"/>
    <mergeCell ref="B57:C57"/>
    <mergeCell ref="B58:C58"/>
    <mergeCell ref="B59:C59"/>
    <mergeCell ref="B60:C60"/>
    <mergeCell ref="B61:C61"/>
    <mergeCell ref="B189:C189"/>
    <mergeCell ref="B190:C190"/>
    <mergeCell ref="B191:C191"/>
    <mergeCell ref="B192:C192"/>
    <mergeCell ref="B193:C193"/>
    <mergeCell ref="B194:C194"/>
    <mergeCell ref="B187:C187"/>
    <mergeCell ref="B188:C188"/>
    <mergeCell ref="B186:C186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70:C170"/>
    <mergeCell ref="B171:C171"/>
    <mergeCell ref="B172:C172"/>
    <mergeCell ref="B173:C173"/>
    <mergeCell ref="B174:C174"/>
    <mergeCell ref="B175:C175"/>
    <mergeCell ref="B120:C120"/>
    <mergeCell ref="B137:C137"/>
    <mergeCell ref="B138:C138"/>
    <mergeCell ref="B141:C141"/>
    <mergeCell ref="B142:C142"/>
    <mergeCell ref="B143:C143"/>
    <mergeCell ref="B158:C159"/>
    <mergeCell ref="B160:C160"/>
    <mergeCell ref="B165:C165"/>
    <mergeCell ref="B166:C166"/>
    <mergeCell ref="B167:C167"/>
    <mergeCell ref="B168:C168"/>
    <mergeCell ref="B169:C169"/>
    <mergeCell ref="B153:C153"/>
    <mergeCell ref="B154:C154"/>
    <mergeCell ref="B155:C155"/>
    <mergeCell ref="B156:C156"/>
    <mergeCell ref="B147:C147"/>
    <mergeCell ref="B182:C182"/>
    <mergeCell ref="B183:C183"/>
    <mergeCell ref="B198:C198"/>
    <mergeCell ref="B199:C199"/>
    <mergeCell ref="B200:C200"/>
    <mergeCell ref="B201:C201"/>
    <mergeCell ref="B176:C176"/>
    <mergeCell ref="B177:C177"/>
    <mergeCell ref="B178:C178"/>
    <mergeCell ref="B179:C179"/>
    <mergeCell ref="B180:C180"/>
    <mergeCell ref="B181:C181"/>
    <mergeCell ref="B197:C197"/>
    <mergeCell ref="B215:C215"/>
    <mergeCell ref="B216:C216"/>
    <mergeCell ref="B217:C217"/>
    <mergeCell ref="B218:C218"/>
    <mergeCell ref="B219:C219"/>
    <mergeCell ref="B222:C222"/>
    <mergeCell ref="B210:C210"/>
    <mergeCell ref="B211:C211"/>
    <mergeCell ref="B203:C203"/>
    <mergeCell ref="B212:C212"/>
    <mergeCell ref="B213:C213"/>
    <mergeCell ref="B214:C214"/>
    <mergeCell ref="B204:C204"/>
    <mergeCell ref="B205:C205"/>
    <mergeCell ref="B206:C206"/>
    <mergeCell ref="B207:C207"/>
    <mergeCell ref="B208:C208"/>
    <mergeCell ref="B209:C209"/>
    <mergeCell ref="B240:C240"/>
    <mergeCell ref="B241:C241"/>
    <mergeCell ref="B221:C221"/>
    <mergeCell ref="B234:C234"/>
    <mergeCell ref="B235:C235"/>
    <mergeCell ref="B236:C236"/>
    <mergeCell ref="B237:C237"/>
    <mergeCell ref="B238:C238"/>
    <mergeCell ref="B239:C239"/>
    <mergeCell ref="B223:C223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B229:C22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2015-11-14T14:00:42Z</dcterms:modified>
</cp:coreProperties>
</file>